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105" windowWidth="10800" windowHeight="11055"/>
  </bookViews>
  <sheets>
    <sheet name="POAI - 2016 - HDA" sheetId="45" r:id="rId1"/>
  </sheets>
  <definedNames>
    <definedName name="_xlnm._FilterDatabase" localSheetId="0" hidden="1">'POAI - 2016 - HDA'!$A$8:$BH$150</definedName>
  </definedNames>
  <calcPr calcId="124519"/>
</workbook>
</file>

<file path=xl/calcChain.xml><?xml version="1.0" encoding="utf-8"?>
<calcChain xmlns="http://schemas.openxmlformats.org/spreadsheetml/2006/main">
  <c r="BJ115" i="45"/>
  <c r="K41" l="1"/>
  <c r="L41"/>
  <c r="M41"/>
  <c r="M152" s="1"/>
  <c r="N41"/>
  <c r="N152" s="1"/>
  <c r="O41"/>
  <c r="P41"/>
  <c r="Q41"/>
  <c r="Q152" s="1"/>
  <c r="R41"/>
  <c r="R152" s="1"/>
  <c r="S41"/>
  <c r="T41"/>
  <c r="U41"/>
  <c r="U152" s="1"/>
  <c r="V41"/>
  <c r="V152" s="1"/>
  <c r="W41"/>
  <c r="X41"/>
  <c r="Y41"/>
  <c r="Y152" s="1"/>
  <c r="Z41"/>
  <c r="Z152" s="1"/>
  <c r="AA41"/>
  <c r="AB41"/>
  <c r="AC41"/>
  <c r="AC152" s="1"/>
  <c r="AD41"/>
  <c r="AD152" s="1"/>
  <c r="AE41"/>
  <c r="AF41"/>
  <c r="AG41"/>
  <c r="AG152" s="1"/>
  <c r="AH41"/>
  <c r="AH152" s="1"/>
  <c r="AI41"/>
  <c r="AJ41"/>
  <c r="AK41"/>
  <c r="AK152" s="1"/>
  <c r="AL41"/>
  <c r="AL152" s="1"/>
  <c r="AM41"/>
  <c r="AN41"/>
  <c r="AO41"/>
  <c r="AO152" s="1"/>
  <c r="AP41"/>
  <c r="AP152" s="1"/>
  <c r="AQ41"/>
  <c r="AR41"/>
  <c r="AS41"/>
  <c r="AS152" s="1"/>
  <c r="AT41"/>
  <c r="AT152" s="1"/>
  <c r="AU41"/>
  <c r="AV41"/>
  <c r="AW41"/>
  <c r="AW152" s="1"/>
  <c r="AX41"/>
  <c r="AX152" s="1"/>
  <c r="AY41"/>
  <c r="AZ41"/>
  <c r="BA41"/>
  <c r="BA152" s="1"/>
  <c r="BB41"/>
  <c r="BB152" s="1"/>
  <c r="BC41"/>
  <c r="BD41"/>
  <c r="BE41"/>
  <c r="BE152" s="1"/>
  <c r="BF41"/>
  <c r="BF152" s="1"/>
  <c r="BG41"/>
  <c r="J41"/>
  <c r="J152" s="1"/>
  <c r="K152"/>
  <c r="L152"/>
  <c r="O152"/>
  <c r="P152"/>
  <c r="S152"/>
  <c r="T152"/>
  <c r="W152"/>
  <c r="X152"/>
  <c r="AA152"/>
  <c r="AB152"/>
  <c r="AE152"/>
  <c r="AF152"/>
  <c r="AI152"/>
  <c r="AJ152"/>
  <c r="AM152"/>
  <c r="AN152"/>
  <c r="AQ152"/>
  <c r="AR152"/>
  <c r="AU152"/>
  <c r="AV152"/>
  <c r="AY152"/>
  <c r="AZ152"/>
  <c r="BC152"/>
  <c r="BD152"/>
  <c r="BG152"/>
  <c r="BG113" l="1"/>
  <c r="BG112"/>
  <c r="BG111"/>
  <c r="BG110"/>
  <c r="BG109"/>
  <c r="BG108"/>
  <c r="BG107"/>
  <c r="BG106"/>
  <c r="BG105"/>
  <c r="BG104"/>
  <c r="BG103"/>
  <c r="BG102"/>
  <c r="BG101"/>
  <c r="BG100"/>
  <c r="BG99"/>
  <c r="BG98"/>
  <c r="AN114"/>
  <c r="AB149"/>
  <c r="AB146"/>
  <c r="AB137"/>
  <c r="AB128"/>
  <c r="AB121"/>
  <c r="AB117"/>
  <c r="AB114"/>
  <c r="AB96"/>
  <c r="AB90"/>
  <c r="AB72"/>
  <c r="AB55"/>
  <c r="AB53"/>
  <c r="AB51"/>
  <c r="AB49"/>
  <c r="AB47"/>
  <c r="AB40"/>
  <c r="AB38"/>
  <c r="AB35"/>
  <c r="AB33"/>
  <c r="AB30"/>
  <c r="AB23"/>
  <c r="AB21"/>
  <c r="AB14"/>
  <c r="AB10"/>
  <c r="BF149"/>
  <c r="BE149"/>
  <c r="BD149"/>
  <c r="BC149"/>
  <c r="BB149"/>
  <c r="BA149"/>
  <c r="AZ149"/>
  <c r="AY149"/>
  <c r="AX149"/>
  <c r="AW149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BG148"/>
  <c r="BG147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A146"/>
  <c r="Z146"/>
  <c r="Y146"/>
  <c r="X146"/>
  <c r="W146"/>
  <c r="V146"/>
  <c r="U146"/>
  <c r="T146"/>
  <c r="S146"/>
  <c r="R146"/>
  <c r="Q146"/>
  <c r="P146"/>
  <c r="O146"/>
  <c r="N146"/>
  <c r="M146"/>
  <c r="M150" s="1"/>
  <c r="L146"/>
  <c r="K146"/>
  <c r="J146"/>
  <c r="I146"/>
  <c r="H146"/>
  <c r="G146"/>
  <c r="BG145"/>
  <c r="BG144"/>
  <c r="BG143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G137"/>
  <c r="BG136"/>
  <c r="BG135"/>
  <c r="BG134"/>
  <c r="BG133"/>
  <c r="BG132"/>
  <c r="BG131"/>
  <c r="BG130"/>
  <c r="BG129"/>
  <c r="BF128"/>
  <c r="BE128"/>
  <c r="BD128"/>
  <c r="BC128"/>
  <c r="BB128"/>
  <c r="BA128"/>
  <c r="AZ128"/>
  <c r="AY128"/>
  <c r="AX128"/>
  <c r="AW128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BG127"/>
  <c r="BG126"/>
  <c r="BG125"/>
  <c r="BG124"/>
  <c r="BG123"/>
  <c r="BG122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BG120"/>
  <c r="BG119"/>
  <c r="BG118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BG116"/>
  <c r="BG115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M114"/>
  <c r="AL114"/>
  <c r="AK114"/>
  <c r="AJ114"/>
  <c r="AI114"/>
  <c r="AH114"/>
  <c r="AG114"/>
  <c r="AF114"/>
  <c r="AE114"/>
  <c r="AD114"/>
  <c r="AC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BG97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G96"/>
  <c r="BG95"/>
  <c r="BG94"/>
  <c r="H94"/>
  <c r="H96" s="1"/>
  <c r="BG93"/>
  <c r="BG92"/>
  <c r="BG91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BG89"/>
  <c r="BG88"/>
  <c r="BG87"/>
  <c r="BG86"/>
  <c r="BG85"/>
  <c r="BG84"/>
  <c r="BG83"/>
  <c r="BG82"/>
  <c r="BG81"/>
  <c r="BG80"/>
  <c r="BG79"/>
  <c r="BG78"/>
  <c r="BG77"/>
  <c r="BG76"/>
  <c r="BG75"/>
  <c r="BG74"/>
  <c r="BG73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BG71"/>
  <c r="BG70"/>
  <c r="BG69"/>
  <c r="BG68"/>
  <c r="BG67"/>
  <c r="BG66"/>
  <c r="BG65"/>
  <c r="BG64"/>
  <c r="BG63"/>
  <c r="BG62"/>
  <c r="BG61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BG54"/>
  <c r="BG55" s="1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BG52"/>
  <c r="BG53" s="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BG50"/>
  <c r="BG51" s="1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G49"/>
  <c r="BG48"/>
  <c r="BG49" s="1"/>
  <c r="H48"/>
  <c r="H49" s="1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BG46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BG39"/>
  <c r="BG40" s="1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BG37"/>
  <c r="BG36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BG34"/>
  <c r="BG35" s="1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BG32"/>
  <c r="BG31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BG29"/>
  <c r="BG30" s="1"/>
  <c r="BF23"/>
  <c r="BE23"/>
  <c r="BD23"/>
  <c r="BC23"/>
  <c r="BB23"/>
  <c r="BA23"/>
  <c r="AZ23"/>
  <c r="AY23"/>
  <c r="AX23"/>
  <c r="AW23"/>
  <c r="AV23"/>
  <c r="AU23"/>
  <c r="AT23"/>
  <c r="AS23"/>
  <c r="AS24" s="1"/>
  <c r="AR23"/>
  <c r="AQ23"/>
  <c r="AP23"/>
  <c r="AO23"/>
  <c r="AN23"/>
  <c r="AM23"/>
  <c r="AL23"/>
  <c r="AK23"/>
  <c r="AJ23"/>
  <c r="AI23"/>
  <c r="AH23"/>
  <c r="AG23"/>
  <c r="AF23"/>
  <c r="AE23"/>
  <c r="AD23"/>
  <c r="AC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BG22"/>
  <c r="BG23" s="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BG20"/>
  <c r="BG21" s="1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BG13"/>
  <c r="BG12"/>
  <c r="BG11"/>
  <c r="BF10"/>
  <c r="BE10"/>
  <c r="BD10"/>
  <c r="BC10"/>
  <c r="BB10"/>
  <c r="BA10"/>
  <c r="AZ10"/>
  <c r="AY10"/>
  <c r="AX10"/>
  <c r="AW10"/>
  <c r="AV10"/>
  <c r="AV15" s="1"/>
  <c r="AU10"/>
  <c r="AT10"/>
  <c r="AS10"/>
  <c r="AS15" s="1"/>
  <c r="AR10"/>
  <c r="AR15" s="1"/>
  <c r="AQ10"/>
  <c r="AP10"/>
  <c r="AO10"/>
  <c r="AO15" s="1"/>
  <c r="AN10"/>
  <c r="AN15" s="1"/>
  <c r="AM10"/>
  <c r="AL10"/>
  <c r="AK10"/>
  <c r="AK15" s="1"/>
  <c r="AJ10"/>
  <c r="AJ15" s="1"/>
  <c r="AI10"/>
  <c r="AH10"/>
  <c r="AG10"/>
  <c r="AG15" s="1"/>
  <c r="AF10"/>
  <c r="AF15" s="1"/>
  <c r="AE10"/>
  <c r="AD10"/>
  <c r="AC10"/>
  <c r="AA10"/>
  <c r="AA15" s="1"/>
  <c r="Z10"/>
  <c r="Y10"/>
  <c r="X10"/>
  <c r="X15" s="1"/>
  <c r="W10"/>
  <c r="W15" s="1"/>
  <c r="V10"/>
  <c r="U10"/>
  <c r="T10"/>
  <c r="S10"/>
  <c r="R10"/>
  <c r="Q10"/>
  <c r="P10"/>
  <c r="P15" s="1"/>
  <c r="O10"/>
  <c r="N10"/>
  <c r="M10"/>
  <c r="L10"/>
  <c r="L15" s="1"/>
  <c r="K10"/>
  <c r="J10"/>
  <c r="BG9"/>
  <c r="X150"/>
  <c r="U15" l="1"/>
  <c r="AD15"/>
  <c r="AL15"/>
  <c r="AI15"/>
  <c r="AM15"/>
  <c r="AQ15"/>
  <c r="AU15"/>
  <c r="AH15"/>
  <c r="X24"/>
  <c r="AC24"/>
  <c r="AW24"/>
  <c r="BG38"/>
  <c r="Q24"/>
  <c r="BG96"/>
  <c r="AY15"/>
  <c r="BC15"/>
  <c r="Z56"/>
  <c r="AE56"/>
  <c r="AI56"/>
  <c r="AM56"/>
  <c r="AU56"/>
  <c r="AY56"/>
  <c r="BC56"/>
  <c r="BG117"/>
  <c r="Q56"/>
  <c r="U56"/>
  <c r="AH56"/>
  <c r="AP56"/>
  <c r="AX56"/>
  <c r="BF56"/>
  <c r="N138"/>
  <c r="BG90"/>
  <c r="AR138"/>
  <c r="BG121"/>
  <c r="M24"/>
  <c r="S24"/>
  <c r="Y150"/>
  <c r="AQ24"/>
  <c r="M56"/>
  <c r="Y56"/>
  <c r="AL56"/>
  <c r="BB56"/>
  <c r="J138"/>
  <c r="AM138"/>
  <c r="AY138"/>
  <c r="AN138"/>
  <c r="AZ138"/>
  <c r="Y24"/>
  <c r="AD24"/>
  <c r="AP24"/>
  <c r="BF138"/>
  <c r="AS150"/>
  <c r="Y138"/>
  <c r="AC150"/>
  <c r="AG150"/>
  <c r="AW150"/>
  <c r="BA150"/>
  <c r="R150"/>
  <c r="J150"/>
  <c r="Q150"/>
  <c r="K15"/>
  <c r="O15"/>
  <c r="S15"/>
  <c r="BF15"/>
  <c r="AG24"/>
  <c r="AK24"/>
  <c r="AO24"/>
  <c r="BE24"/>
  <c r="AA56"/>
  <c r="L150"/>
  <c r="R24"/>
  <c r="V24"/>
  <c r="P56"/>
  <c r="T56"/>
  <c r="X56"/>
  <c r="AK56"/>
  <c r="AW56"/>
  <c r="AH138"/>
  <c r="N150"/>
  <c r="U150"/>
  <c r="AH150"/>
  <c r="AL150"/>
  <c r="AP150"/>
  <c r="AT150"/>
  <c r="AX150"/>
  <c r="BB150"/>
  <c r="BF150"/>
  <c r="AJ150"/>
  <c r="V15"/>
  <c r="AM24"/>
  <c r="AU24"/>
  <c r="AY24"/>
  <c r="BC24"/>
  <c r="BG24"/>
  <c r="V150"/>
  <c r="AI150"/>
  <c r="AM150"/>
  <c r="AQ150"/>
  <c r="AU150"/>
  <c r="AY150"/>
  <c r="BC150"/>
  <c r="K138"/>
  <c r="AT138"/>
  <c r="AX138"/>
  <c r="S150"/>
  <c r="AR150"/>
  <c r="AV150"/>
  <c r="AZ150"/>
  <c r="BD150"/>
  <c r="U24"/>
  <c r="AJ24"/>
  <c r="BA24"/>
  <c r="R138"/>
  <c r="V138"/>
  <c r="Z138"/>
  <c r="AI138"/>
  <c r="AQ138"/>
  <c r="BC138"/>
  <c r="AB24"/>
  <c r="AT15"/>
  <c r="AR24"/>
  <c r="AV24"/>
  <c r="BD24"/>
  <c r="AT24"/>
  <c r="BF24"/>
  <c r="N56"/>
  <c r="R56"/>
  <c r="AX15"/>
  <c r="BB15"/>
  <c r="AW15"/>
  <c r="AH24"/>
  <c r="AL24"/>
  <c r="J24"/>
  <c r="AC56"/>
  <c r="AS56"/>
  <c r="BA56"/>
  <c r="BE56"/>
  <c r="AD150"/>
  <c r="O138"/>
  <c r="S138"/>
  <c r="AF138"/>
  <c r="AJ138"/>
  <c r="M15"/>
  <c r="Q15"/>
  <c r="BG47"/>
  <c r="BG56" s="1"/>
  <c r="AV138"/>
  <c r="BD138"/>
  <c r="BG128"/>
  <c r="J15"/>
  <c r="R15"/>
  <c r="AE15"/>
  <c r="AI24"/>
  <c r="AX24"/>
  <c r="BB24"/>
  <c r="AG56"/>
  <c r="M138"/>
  <c r="AL138"/>
  <c r="P24"/>
  <c r="L56"/>
  <c r="AR56"/>
  <c r="AZ56"/>
  <c r="BD56"/>
  <c r="AS138"/>
  <c r="BA138"/>
  <c r="P138"/>
  <c r="X138"/>
  <c r="AG138"/>
  <c r="N15"/>
  <c r="Y15"/>
  <c r="AC15"/>
  <c r="AP15"/>
  <c r="N24"/>
  <c r="W24"/>
  <c r="Z24"/>
  <c r="BG33"/>
  <c r="AO56"/>
  <c r="V56"/>
  <c r="J56"/>
  <c r="AQ56"/>
  <c r="AE138"/>
  <c r="BB138"/>
  <c r="Q138"/>
  <c r="U138"/>
  <c r="AD138"/>
  <c r="AP138"/>
  <c r="AU138"/>
  <c r="BG137"/>
  <c r="P150"/>
  <c r="Z150"/>
  <c r="AE150"/>
  <c r="AK150"/>
  <c r="AO150"/>
  <c r="AB15"/>
  <c r="AB56"/>
  <c r="AB138"/>
  <c r="AB150"/>
  <c r="L24"/>
  <c r="K56"/>
  <c r="W56"/>
  <c r="AF56"/>
  <c r="AN56"/>
  <c r="BG72"/>
  <c r="AO138"/>
  <c r="AW138"/>
  <c r="L138"/>
  <c r="AC138"/>
  <c r="AK138"/>
  <c r="BE138"/>
  <c r="Z15"/>
  <c r="BA15"/>
  <c r="BE15"/>
  <c r="T15"/>
  <c r="K24"/>
  <c r="O24"/>
  <c r="AA24"/>
  <c r="AE24"/>
  <c r="AD56"/>
  <c r="AA138"/>
  <c r="T150"/>
  <c r="BE150"/>
  <c r="BG114"/>
  <c r="BG146"/>
  <c r="T24"/>
  <c r="O56"/>
  <c r="S56"/>
  <c r="BG149"/>
  <c r="K150"/>
  <c r="AN24"/>
  <c r="AZ24"/>
  <c r="AV56"/>
  <c r="T138"/>
  <c r="W150"/>
  <c r="AA150"/>
  <c r="AF150"/>
  <c r="AF24"/>
  <c r="AT56"/>
  <c r="O150"/>
  <c r="AN150"/>
  <c r="BG10"/>
  <c r="AZ15"/>
  <c r="BD15"/>
  <c r="BG14"/>
  <c r="AJ56"/>
  <c r="W138"/>
  <c r="BG138" l="1"/>
  <c r="BG15"/>
  <c r="BG150"/>
</calcChain>
</file>

<file path=xl/sharedStrings.xml><?xml version="1.0" encoding="utf-8"?>
<sst xmlns="http://schemas.openxmlformats.org/spreadsheetml/2006/main" count="1042" uniqueCount="532">
  <si>
    <t>SALUD</t>
  </si>
  <si>
    <t>CULTURA</t>
  </si>
  <si>
    <t>ADULTO MAYOR</t>
  </si>
  <si>
    <t>A.C.P.M.</t>
  </si>
  <si>
    <t>ESTAMPILLAS   DEL     ORDEN      DEPARTAMENTAL.</t>
  </si>
  <si>
    <t>4% IVA TELEFONIA   .   MOVIL</t>
  </si>
  <si>
    <t>F.S.C.</t>
  </si>
  <si>
    <t>LICORES Y VINOS</t>
  </si>
  <si>
    <t>CERVEZAS</t>
  </si>
  <si>
    <t>SOBRETAZA  CIGARRILLO</t>
  </si>
  <si>
    <t>JUEGOZ DE AZAR</t>
  </si>
  <si>
    <t>RENDIMIENTO</t>
  </si>
  <si>
    <t>ELECTRIFICACION</t>
  </si>
  <si>
    <t>DLLO DEPARTAMENTAL</t>
  </si>
  <si>
    <t>DLLO FROTERIZO</t>
  </si>
  <si>
    <t xml:space="preserve">30% NUEVO IVA LICO. NLES   DEPORTE </t>
  </si>
  <si>
    <t xml:space="preserve">30% NUEVO IVA LICO.   EXTRANJERO   DEPORTE </t>
  </si>
  <si>
    <t>25,5% COMERCIAIZACION LICORES NLES. EDUCACION</t>
  </si>
  <si>
    <t>25,5% COMERCIAIZACION LICORES EXTRANJERO. EDUCACION</t>
  </si>
  <si>
    <t>6% VINO- APERITI- DESTI-ESPECFISALUD NAL.</t>
  </si>
  <si>
    <t>6% VINO- APERITI- DESTI-ESPECFISALUD EXTRANEJO.</t>
  </si>
  <si>
    <t>70% NUEVO IVA LICOR NLES</t>
  </si>
  <si>
    <t>70% NUEVO IVA LICOR EXTRANJERO</t>
  </si>
  <si>
    <t>35% IVA LICORES MONOPOLIZ. NLES</t>
  </si>
  <si>
    <t>IVA CERVEZA NLES</t>
  </si>
  <si>
    <t>IVA CERVEZA EXTRANJERO</t>
  </si>
  <si>
    <t>SOBRETAZA  CIGARRILLO NAL</t>
  </si>
  <si>
    <t>SOBRETAZA  CIGARRILLO EXTRANJERO</t>
  </si>
  <si>
    <t>LOTERIA FORANEA</t>
  </si>
  <si>
    <t>CHANCE (APUESTA PERMANENTE)</t>
  </si>
  <si>
    <t>VENTA     DE OTROS SERVICI SALUD  PUBLIC</t>
  </si>
  <si>
    <t>ETESA 75%</t>
  </si>
  <si>
    <t>FONDO ROTATORIO ESTUPEFACIENTES</t>
  </si>
  <si>
    <t>S- G- P. SALUD PUBLICA</t>
  </si>
  <si>
    <t>S- G- P. POBLACION POBRE NO AFILIADA</t>
  </si>
  <si>
    <t>S- G- P. AGUA POTABLE Y S.B.</t>
  </si>
  <si>
    <t>EJE</t>
  </si>
  <si>
    <t>SECTOR</t>
  </si>
  <si>
    <t>PROGRAMA</t>
  </si>
  <si>
    <t>NOMBRE DEL INDICADOR</t>
  </si>
  <si>
    <t>SUBDPROGRAMA</t>
  </si>
  <si>
    <t>METAS DE PRODUCTO CUATRIENIO (2012 - 2015)</t>
  </si>
  <si>
    <t>INDICADOR DE PRODUCTO</t>
  </si>
  <si>
    <t>PROYECTOS</t>
  </si>
  <si>
    <t>METAS  (2012 - 2015)</t>
  </si>
  <si>
    <t>INDICADOR DEL PROYECTO (PRODUCTO)</t>
  </si>
  <si>
    <t>NONMBRE INDICADOR</t>
  </si>
  <si>
    <t>A.P.y.S.B.</t>
  </si>
  <si>
    <t>PUBLICA</t>
  </si>
  <si>
    <t>NO AFILIADA</t>
  </si>
  <si>
    <t>DEGUELLO GANADO MAYOR</t>
  </si>
  <si>
    <t>VIGENCIA</t>
  </si>
  <si>
    <t>TERRITORIO, CULTURA Y DERECHOS DE LOS GRUPOS ETNICOS.</t>
  </si>
  <si>
    <t>POR UN PUTUMAYO EQUITATIVO Y CON JUSTICIA SOCIAL</t>
  </si>
  <si>
    <t>POLITICA PUBLICA</t>
  </si>
  <si>
    <t>ETNIAS</t>
  </si>
  <si>
    <t>IDENTIDAD CULTURAL DE LAS COMUNIDADES ETNICAS</t>
  </si>
  <si>
    <t>Mpios con capacitación.</t>
  </si>
  <si>
    <t>Capacitación realizada (una por municipio)</t>
  </si>
  <si>
    <t>Una capacitación por municipio.</t>
  </si>
  <si>
    <t>SECRETARIA DE GOBIERNO</t>
  </si>
  <si>
    <t>políticas públicas departamentales formuladas y ejecutadas para el adulto mayo, equidad de genero, discapacidad</t>
  </si>
  <si>
    <t>políticas públicas departamentales formuladas y ejecutadas, adulto mayo, equidad de genero, discapasidad</t>
  </si>
  <si>
    <t>POLITICA PUBLICA DEPARTAMENTAL</t>
  </si>
  <si>
    <t>CARACTERIZACION POBLACIONAL DE PUTUMAYO</t>
  </si>
  <si>
    <t>POR UN PUTUMAYO SOSTENIBLE Y EN ARMONIA CON EL RECURSOS NATURAL</t>
  </si>
  <si>
    <t>SECTOR MEDIO AMBIENTE Y RECURSOS NATURALES.</t>
  </si>
  <si>
    <t xml:space="preserve">PUTUMAYO SOSTENIBLE AMBIENTALMENTE. </t>
  </si>
  <si>
    <t>PROTECCION Y CONSERVACION DE LOS RECURSOS NATURALES</t>
  </si>
  <si>
    <t>SECRETARIO DE DESARROLLO AGROPECUARIO</t>
  </si>
  <si>
    <t>Restaurar, rehabilitar 425 has de áreas degradadas.</t>
  </si>
  <si>
    <t>Número de hectáreas restauradas o rehabilitadas.</t>
  </si>
  <si>
    <t>GESTIÓN DEL RIESGO Y DESASTRES</t>
  </si>
  <si>
    <t>PREVENCIÓN Y ATENCIÓN DE DESASTRES</t>
  </si>
  <si>
    <t>FORTALECIMIENTO  DEL SISTEMA DEPARTAMENTAL Y MUNICIPALES DE PREVENCIÓN Y ATENCIÓN DE DESASTRES</t>
  </si>
  <si>
    <t>No. De Cuerpos de socorro fortalecidos.</t>
  </si>
  <si>
    <t>No. De Cuerpos de Socorro Fortalecidos</t>
  </si>
  <si>
    <t xml:space="preserve"> POR UN PUTUMAYO CON INFRAESTRUCTURA PARA LA PROSPERIDAD</t>
  </si>
  <si>
    <t>INFRAESTRUCTURA VIAL Y DE  TRANSPORTE</t>
  </si>
  <si>
    <t>MEJORAMIENTO DE CAMINOS VEREDALES</t>
  </si>
  <si>
    <t xml:space="preserve">0,12%
2 km de caminos veredales apoyados con acciones de mejoramiento = 2/1642= </t>
  </si>
  <si>
    <t>km de caminos veredales con acciones de mejoramiento</t>
  </si>
  <si>
    <t>APOYO AL MEJORAMIENTO DE CAMINOS VEREDALES</t>
  </si>
  <si>
    <t>0,4   km de caminos veredales con acciones de mejoramiento</t>
  </si>
  <si>
    <t>INFRAESTRUCTURA DE SERVICIOS PUBLICOS DOMICILIARIOS</t>
  </si>
  <si>
    <t>INFRAESTRUCTURA PARA ENERGIA ELECTRICA</t>
  </si>
  <si>
    <t xml:space="preserve">PROVISIÓN ADECUADA Y EFICIENTE DE ENERGÍA ELECTRICA </t>
  </si>
  <si>
    <t>No Usuarios con Energía de Buena Calidad</t>
  </si>
  <si>
    <t>PROYECTO PARA LA EXPANSIÓN DE REDES ELECTRICAS EN EL DEPARTAMENTO</t>
  </si>
  <si>
    <t>165  Usuarios con Energía de Buena Calidad</t>
  </si>
  <si>
    <t xml:space="preserve">PLAN DEPARTAMENTAL DE AGUA Y SANEAMIENTO BASICO </t>
  </si>
  <si>
    <t>Plan Departamental de Agua y Saneamiento Básico implementado y operando</t>
  </si>
  <si>
    <t>% de PDA implementado y operando.</t>
  </si>
  <si>
    <t>PLAN DEPARTAMENTAL DE AGUA Y SANEAMIENTO BASICO – PDA</t>
  </si>
  <si>
    <t>PLAN DEPARTAMENTAL DE AGUA Y SANEMIENTO DEL DEPARTAMENTO DEL PUTUMAYO - PDA</t>
  </si>
  <si>
    <t>Numero de unidad de apoyo implantada y operando</t>
  </si>
  <si>
    <t>INFRAESTRUCTURA  PARA EL EQUIPAMIENTO EDUCATIVO</t>
  </si>
  <si>
    <t>INFRAESTRUCTURA PARA LA EDUCACIÓN</t>
  </si>
  <si>
    <t>INFRAESTRUCTURA PARA LA EDUCACION SUPERIOR</t>
  </si>
  <si>
    <t>No. espacios pedagógicos construidos en el Instituto Tecnológico del Putumayo</t>
  </si>
  <si>
    <t xml:space="preserve">CONSTRUCCIÓN DE ESPACIOS PEDAGÓGICOS EN EL INSTITUTO TECNOLÓGICO DEL PUTUMAYO </t>
  </si>
  <si>
    <t>Nùmero de  espacios pedagogicos  construidos en el Instituto Tecnológico del Putumayo</t>
  </si>
  <si>
    <t>INFRAESTRUCTURA DE EQUIPAMIENTOS URBANISTICOS</t>
  </si>
  <si>
    <t>INFRAESTRUCTURA  DEPORTIVA Y RECREATIVA</t>
  </si>
  <si>
    <t>ESCENARIOS DEPORTIVOS RECREATIVOS</t>
  </si>
  <si>
    <t>4 escenarios deportivos construidos.</t>
  </si>
  <si>
    <t>No. Escenarios deportivos construidos.</t>
  </si>
  <si>
    <t>APORTES PARA  LA CONSTRUCCION DE INFRAESTRUCTURA DEPORTIVA DEL DEPARTAMENTO DEL PUTUMAYO</t>
  </si>
  <si>
    <t>8 escenarios deportivos cofinanciados en su construcción y adecuación.</t>
  </si>
  <si>
    <t>No. Escenarios deportivos cofinanciados.</t>
  </si>
  <si>
    <t>Construcción de 4 centros de recreación para los grupos étnicos.</t>
  </si>
  <si>
    <t>No. de centros de recreación construidos.</t>
  </si>
  <si>
    <t>INFRAESTRUCTURA PARA EL DESARROLLO PRODUCTIVO Y COMPETITIVO</t>
  </si>
  <si>
    <t>INFRAESTRUCTURA PARA EL DESARROLLO COMPETITIVO</t>
  </si>
  <si>
    <t>INFRAESTRUCTURA AGROINDUSTRIAL</t>
  </si>
  <si>
    <t xml:space="preserve">Número de plantas agroindustriales apoyadas en el departamento </t>
  </si>
  <si>
    <t>POR UN PUTUMAYO PRODUCTIVO Y COMPETITIVO</t>
  </si>
  <si>
    <t>MINERO</t>
  </si>
  <si>
    <t>DESARROLLO MINERO SOSTENIBLE</t>
  </si>
  <si>
    <t>DESARROLLO MINERO</t>
  </si>
  <si>
    <t>Número de unidades mineras con procesos tecnológicos implementados</t>
  </si>
  <si>
    <t>TURISTICO</t>
  </si>
  <si>
    <t>DESARROLLO TURISTICO SOSTENIBLE</t>
  </si>
  <si>
    <t xml:space="preserve">
DESARROLLO DE PRODUCTOS Y PROMOCION TURISTICA</t>
  </si>
  <si>
    <t>Número de recursos y atractivos turísticos apoyados y fortalecidos en el departamento</t>
  </si>
  <si>
    <t>PRODUCTIVAD Y COMPETITIVIDAD</t>
  </si>
  <si>
    <t xml:space="preserve">PUTUMAYO PRODUCTIVO Y COMPETITIVO </t>
  </si>
  <si>
    <t>EMPRENDIMIENTO PARA LA POBLACION  VULNERABLE</t>
  </si>
  <si>
    <t xml:space="preserve">organizaciones de discapacidad asistidas con apoyo a sus emprendimientos </t>
  </si>
  <si>
    <t xml:space="preserve"># de organizaciones de discapacidad asistidas con proyectos de apoyo a sus emprendimientos </t>
  </si>
  <si>
    <t xml:space="preserve"> SECTOR FRONTERIZO  Y COOPERACION</t>
  </si>
  <si>
    <t>DESARROLLO FRONTERIZO Y COOPERACION INTERNACIONAL</t>
  </si>
  <si>
    <t>DESARROLLO INTEGRAL FRONTERIZA</t>
  </si>
  <si>
    <t>Número de familias beneficiadas</t>
  </si>
  <si>
    <t>Número de familias  pertenecientes a organizaciones de las zonas de frontera apoyadas con proyectos de valor agregado</t>
  </si>
  <si>
    <t>AGROPECUARIO</t>
  </si>
  <si>
    <t>PUTUMAYO PRODUCTIVO Y COMPETITIVO, PREPARADO PARA EL FUTURO</t>
  </si>
  <si>
    <t>SANIDAD, INOCUIDAD Y GESTIÓN DE RIESGOS AGROPECUARIOS</t>
  </si>
  <si>
    <t>N° De productores atendidos con proyectos de sanidad, inocuidad y gestión de riesgos agropecuarios</t>
  </si>
  <si>
    <t>PROYECTO DE  SANIDAD,INOCUIDAD  Y GESTION DEL RIESGO AGROPECUARIA EN EL DEPARTAMENTO DEL PUTUMAYO</t>
  </si>
  <si>
    <t>POR UN PUTUMAYO HUMANO, INTEGRAL Y SOLIDARIO.</t>
  </si>
  <si>
    <t>SECTOR EDUCACION</t>
  </si>
  <si>
    <t>SECRETARIA DE EDUCACION</t>
  </si>
  <si>
    <t>MEJORAMIENTO DE LA CALIDAD DE LA EDUCACIÓN EN TODOS LOS NIVELES.</t>
  </si>
  <si>
    <t>FOMENTO A LA PERMANENCIA EN EL SECTOR EDUCATIVO.</t>
  </si>
  <si>
    <t>No. Estudiantes beneficiados con Transporte Escolar por año.</t>
  </si>
  <si>
    <t>No. de estudiantes beneficiados con transporte escolar</t>
  </si>
  <si>
    <t>No.  Estudiantes beneficiados con alimentación escolar.</t>
  </si>
  <si>
    <t>No. de estudiantes beneficiados con alimentación escolar</t>
  </si>
  <si>
    <t>DOTACIÓN DE ESTABLECIMIENTOS EDUCATIVOS.</t>
  </si>
  <si>
    <t>No. de Establecimientos Educativos dotados de computadores.</t>
  </si>
  <si>
    <t>No. de establecimientos educativos dotados de computadores</t>
  </si>
  <si>
    <t>FORMACION Y EVALUACION DOCENTE.</t>
  </si>
  <si>
    <t>No. de eventos académicos realizados por año.</t>
  </si>
  <si>
    <t>No. de eventos académicos realizados por año</t>
  </si>
  <si>
    <t>CIERRE DE BRECHAS EN ACCESO Y PERMANENCIA.</t>
  </si>
  <si>
    <t>CIERRE DE BRECHAS.</t>
  </si>
  <si>
    <t>Población Indígena atendida.</t>
  </si>
  <si>
    <t>Numero de indígenas atendidos</t>
  </si>
  <si>
    <t>No. Estudiantes con NEE atendidos.</t>
  </si>
  <si>
    <t>No. de estudiantes con NEE atendidos</t>
  </si>
  <si>
    <t>TALENTO HUMANO.</t>
  </si>
  <si>
    <t>% de obligaciones salariales canceladas a docentes, directivos docentes y administrativos que laboran en los establecimientos educativos y en la SED Putumayo.</t>
  </si>
  <si>
    <t>Porcentaje  de obligaciones salariales canceladas al personal  que labora en el  sector educación</t>
  </si>
  <si>
    <t>% de financiación de la administración del sector educativo.</t>
  </si>
  <si>
    <t>Porcentaje de servicios administrativos financiados</t>
  </si>
  <si>
    <t>% de recursos financieros apropiados para gastos generales de la SED.</t>
  </si>
  <si>
    <t xml:space="preserve">Porcentaje de recursos financieros apropiados para gastos generales de la SED </t>
  </si>
  <si>
    <t>EDUCAR CON PERTINENCIA E INNOVACION EN LA EDUCACION.</t>
  </si>
  <si>
    <t>FORTALECIMIENTO DE MTIC´S Y CONECTIVIDAD.</t>
  </si>
  <si>
    <t>No. de Establecimientos Educativos dotados de conectividad.</t>
  </si>
  <si>
    <t>Número de establecimientos educativos con conectividad</t>
  </si>
  <si>
    <t>EFICIENCIA Y TRANSPARENCIA.</t>
  </si>
  <si>
    <t>SISTEMA DE GESTIÓN DE CALIDAD.</t>
  </si>
  <si>
    <t>No. de Procesos certificados por la norma ISO 9001:2008.</t>
  </si>
  <si>
    <t>No. De Procesos certificados por la norma ISO 9001:2008</t>
  </si>
  <si>
    <t>CULTURA.</t>
  </si>
  <si>
    <t>INTERCULTURALIDAD Y RESCATE DE LAS MANIFESTACIONES ARTISTICAS DE LOS PUTUMAYENSES.</t>
  </si>
  <si>
    <t>SISTEMA CULTURA.</t>
  </si>
  <si>
    <t xml:space="preserve">No. de sistema departamental de cultura operando. </t>
  </si>
  <si>
    <t>Numero de sistema general de cultura operando</t>
  </si>
  <si>
    <t>No. de jornadas de articulación y capacitación cultural realizadas.</t>
  </si>
  <si>
    <t>Numero de jornadas de articulacion realizadas.                           Jornadas de                                 capacitacion realizadas</t>
  </si>
  <si>
    <t xml:space="preserve">SERVICIOS BIBLIOTECARIOS. </t>
  </si>
  <si>
    <t>No. de Red de bibliotecas reactivada.</t>
  </si>
  <si>
    <t>Numero red de biblioteca reactivada</t>
  </si>
  <si>
    <t>No. de actividades de capacitación realizadas.</t>
  </si>
  <si>
    <t xml:space="preserve">Numero de bibliotecarios capacitados </t>
  </si>
  <si>
    <t>DESARROLLO ARTISTICO Y CREACION CULTURAL.</t>
  </si>
  <si>
    <t>No.  De programas de formación artística implementados.</t>
  </si>
  <si>
    <t>Numero programas  de formacion artistica implementadas</t>
  </si>
  <si>
    <t>No.  de escuelas de formación artística dotadas.</t>
  </si>
  <si>
    <t>Numero de bandas y escuelas de formacion artistica  dotadas</t>
  </si>
  <si>
    <t>No.  De procesos de comunicación y cultura fortalecidos.</t>
  </si>
  <si>
    <t>Numero de procesos de comunicación y cultura  fortalecidos</t>
  </si>
  <si>
    <t>No.  De  giras apoyadas.</t>
  </si>
  <si>
    <t>Numero de participaciones del putumayo en eventos artisticos y culturales apoyado</t>
  </si>
  <si>
    <t>No. de formadores capacitados.</t>
  </si>
  <si>
    <t>Numero  de forjadores de cultura capacitados</t>
  </si>
  <si>
    <t>No. de programas Culturales y/o artísticos apoyados.</t>
  </si>
  <si>
    <t>Numero de programas Cultural Y / o artístico  apoyado</t>
  </si>
  <si>
    <t xml:space="preserve">No. de eventos artísticos y manifestaciones culturales promocionados y aprobados. </t>
  </si>
  <si>
    <t>Numero  de eventos, las artes y manifestaciones culturales promocionadas y apoyadas</t>
  </si>
  <si>
    <t xml:space="preserve">CONSERVACIÓN Y PROTECCIÓN DEL PATRIMONIO HISTÓRICO Y   CULTURAL. </t>
  </si>
  <si>
    <t>No. de actividades de socialización realizadas.</t>
  </si>
  <si>
    <t>Numero  de socializaciones realizadas</t>
  </si>
  <si>
    <t>TODOS CREANDO INFANCIA, ADOLESCENCIA Y JUVENTUD.</t>
  </si>
  <si>
    <t>DESARROLLO ARTISTICO PARA LA INFANCIA, ADOLESCENCIA Y JUVENTUD.</t>
  </si>
  <si>
    <t>No. de capacitaciones apoyadas.</t>
  </si>
  <si>
    <t>Numero de  capacitaciones  a madres comuntarias realizadas</t>
  </si>
  <si>
    <t>No. de actividades de   promoción de lectura y escritura apoyados.</t>
  </si>
  <si>
    <t>Numero  de actividades de promocion de lectura y escritura realizadas</t>
  </si>
  <si>
    <t>No. de concursos realizados.</t>
  </si>
  <si>
    <t>Numero de concursos realizados</t>
  </si>
  <si>
    <t>IDENTIDAD ETNICA.</t>
  </si>
  <si>
    <t>Apoyar la conservación de 7 manifestaciones culturales étnicas.</t>
  </si>
  <si>
    <t>Numero de manifestaciones etnicas apoyadas</t>
  </si>
  <si>
    <t>SECTOR DEPORTE Y RECREACIÓN</t>
  </si>
  <si>
    <t>INCLUSIÓN SOCIAL PARA LA PRÁCTICA DE LA ACTIVIDAD FÍSICA, RECREACIÓN Y DEPORTE.</t>
  </si>
  <si>
    <t>FOMENTO DE LA PRÁCTICA DE LA ACTIVIDAD FÍSICA, RECREACIÓN, DEPORTE COMUNITARIO Y ÉTNICO.</t>
  </si>
  <si>
    <t>No. de Centros de Ed. Física creados.</t>
  </si>
  <si>
    <t>No. De centros de educacion fisica creados.</t>
  </si>
  <si>
    <t>No. estudiantes vinculados a los juegos del sector educativo.</t>
  </si>
  <si>
    <t>No. de habitantes del departamento vinculados a la práctica regular de la actividad física.</t>
  </si>
  <si>
    <t>No. de habitantes del departamento vinculados a la práctica regular de actividad física.</t>
  </si>
  <si>
    <t>DEPORTE PARA LA INFANCIA, ADOLESCENCIA, JUVENTUD Y POSICIONAMIENTO DEPORTIVO.</t>
  </si>
  <si>
    <t>No. niños y niñas beneficiados de las escuelas de formación deportivas.</t>
  </si>
  <si>
    <t>No. niños y niñas beneficiados de las  escuelas de formación deportivas</t>
  </si>
  <si>
    <t>No. de deportistas vinculados a festivales  escolares.</t>
  </si>
  <si>
    <t xml:space="preserve">80
</t>
  </si>
  <si>
    <t>No. de deportistas a poyados en competencias nacionales.</t>
  </si>
  <si>
    <t xml:space="preserve">80 
</t>
  </si>
  <si>
    <t xml:space="preserve"> SALUD</t>
  </si>
  <si>
    <t>ASEGURAMIENTO.</t>
  </si>
  <si>
    <t>GESTION AL ASEGURAMIENTO.</t>
  </si>
  <si>
    <t>13.</t>
  </si>
  <si>
    <t>No. de municipios apoyados.</t>
  </si>
  <si>
    <t>APOYO A LA CONTINUIDAD DE LA AFILIACION AL RÉGIMEN SUBSIDIADO DEL DEPARTAMENTO DEL PUTUMAYO</t>
  </si>
  <si>
    <t>No. de municipios apoyados</t>
  </si>
  <si>
    <t>SECRETARIA DE SALUD</t>
  </si>
  <si>
    <t>UN NUEVO MODELO DE ATENCION EN SALUD.</t>
  </si>
  <si>
    <t>MEJORAMIENTO DE LA ACCESIBILIDAD A LOS SERVICIOS DE SALUD.</t>
  </si>
  <si>
    <t>Realizar 25 contratos con la red prestadora, para garantizar a la población no afiliada los servicios de salud y a la población del régimen subsidiado en los eventos no cubiertos en el plan obligatorio de salud.</t>
  </si>
  <si>
    <t>No. de contratos legalizados.</t>
  </si>
  <si>
    <t>PROYECTO PARA LA PRESTACION DE SERVICIOS DE SALUD PARA LA POBLACION BENEFICIARIA DEL DEPARTAMENTO DEL PUTUMAYO</t>
  </si>
  <si>
    <t>Número de contratos legalizados</t>
  </si>
  <si>
    <t>CALIDAD EN SALUD.</t>
  </si>
  <si>
    <t>362 prestadores de servicios de salud con visitas de verificación.</t>
  </si>
  <si>
    <t>No. de prestadores de servicios de salud con visitas de verificación</t>
  </si>
  <si>
    <t>IMPLEMENTACIÓN DEL SISTEMA OBLIGATORIO DE GARANTÍA DE LA CALIDAD EN SALUD DEL DEPARTAMENTO DEL PUTUMAYO</t>
  </si>
  <si>
    <t>362 prestadores de servicios de salud con visitas de verificación</t>
  </si>
  <si>
    <t>No. Prestadores de servicios de salud con visitas de verificación</t>
  </si>
  <si>
    <t>SALUD PÚBLICA</t>
  </si>
  <si>
    <t>SALUD INFANTIL.</t>
  </si>
  <si>
    <t>Reducir la mortalidad por Enfermedad Diarreica Aguda a 2,3 x 1000 nacidos vivos en menores de 1 y 5 años.</t>
  </si>
  <si>
    <t>Mortalidad por Enfermedad Diarreica Aguda en menores de 1 y 5 año.</t>
  </si>
  <si>
    <t>2,5 x 1000 nacidos vivos</t>
  </si>
  <si>
    <t>SALUD SEXUAL Y REPRODUCTIVA.</t>
  </si>
  <si>
    <t>Incrementar a 80% el porcentaje de nacidos vivos con cuatro controles prenatales o más.</t>
  </si>
  <si>
    <t>% de nacidos vivos con cuatro controles prenatales o más.</t>
  </si>
  <si>
    <t xml:space="preserve">PROYECTO PARA EL FORTALECIMIENTO DE LAS ACCIONES DE SALUD SEXUAL Y REPRODUCTIVA (SSR) EN LA POBLACIÓN CON ENFOQUES ETNOCULTURALES DEL DEPARTAMENTO DEL PUTUMAYO </t>
  </si>
  <si>
    <t>NUTRICIÓN.</t>
  </si>
  <si>
    <t xml:space="preserve">13 Municipios con asistencia técnica. </t>
  </si>
  <si>
    <t>No. de municipios con asistencia técnica.</t>
  </si>
  <si>
    <t xml:space="preserve">IMPLEMENTACIÓN Y FORTALECIMIENTO DEL PLAN DEPARTAMENTAL DEL SEGURIDAD ALIMENTARIA Y NUTRICIONAL (SAN) EN EL DEPARTAMENTO DEL PUTUMAYO  </t>
  </si>
  <si>
    <t>13 Municipios con asistencia técnica para la formulación e implementación de los planes de seguridad alimentaria en coordinación con secretaría de desarrollo social anualmente.</t>
  </si>
  <si>
    <t>SALUD ORAL.</t>
  </si>
  <si>
    <t>13 municipios con levantamiento de línea base en salud oral anual.</t>
  </si>
  <si>
    <t>No. de municipios con reporte de las Unidades Primarias Generadoras de Dato centinelas anual.</t>
  </si>
  <si>
    <t xml:space="preserve">PROYECTO PARA EL FORTALECIMIENTO Y PROMOCIÓN DE LA SALUD BUCAL EN EL DEPARTAMENTO DEL PUTUMAYO </t>
  </si>
  <si>
    <t xml:space="preserve">ENFERMEDADES CRÓNICAS NO TRANSMISIBLES. </t>
  </si>
  <si>
    <t>13 municipios con fortalecimiento del programa de actividad física como fomento de estilos de vida saludable en grupos específicos de población: adolescentes entre 13 y 17 años de edad del departamento anualmente.</t>
  </si>
  <si>
    <t>No. de municipios con fortalecimiento del programa de actividad física.</t>
  </si>
  <si>
    <t>PROYECTO PARA LA PROMOCIÓN DE ESTILOS DE VIDA SALUDABLES PARA LA PREVENCIÓN DE ENFERMEDADES CRONICAS NO TRANSMISIBLES EN EL DEPARTAMENTO DEL PUTUMAYO.</t>
  </si>
  <si>
    <t>ENFERMEDADES TRANSMISIBLES: TUBERCULOSIS Y LEPRA.</t>
  </si>
  <si>
    <t>13 municipios implementan el Plan Estratégico Colombia Libre
de Tuberculosis anualmente.</t>
  </si>
  <si>
    <t>No. de municipios.</t>
  </si>
  <si>
    <t>PREVENCIÓN Y CONTROL DE LA TUBERCULOSIS Y LEPRA EN EL DEPARTAMENTO DEL PUTUMAYO</t>
  </si>
  <si>
    <t>13 municipios implementan el Plan Estratégico Colombia Libre de Tuberculosis anualmente.</t>
  </si>
  <si>
    <t>No. de municipios</t>
  </si>
  <si>
    <t>SALUD MENTAL</t>
  </si>
  <si>
    <t>11 municipios con implementación de la estrategia centros de escucha.</t>
  </si>
  <si>
    <t>FORTALECIMIENTO DE LAS ACCIONES COLECTIVAS CON LA  ATENCIÓN EN SALUD MENTAL EN EL MARCO DE LA ATENCION PRIMARIA EN SALUD DEL DEPARTAMENTO DEL PUTUMAYO</t>
  </si>
  <si>
    <t>11  municipios con implementación de la estrategia centros de escucha  para la promoción de la Salud Mental y la Prevención del Consumo de SPA.</t>
  </si>
  <si>
    <t>No de municipios con centro de escucha</t>
  </si>
  <si>
    <t>VIGILANCIA EN SALUD Y GESTIÓN DEL CONOCIMIENTO.</t>
  </si>
  <si>
    <t>13 Secretarias de Salud Municipales con personal operativo para vigilancia epidemiológica anual.</t>
  </si>
  <si>
    <t>No. de coordinadores de vigilancia en salud pública.</t>
  </si>
  <si>
    <t>FORTALECIMIENTO  DE LAS ACCIONES DE VIGILANCIA EPIDEMIOLÓGICA Y DE ESTADÍSTICAS VITALES EN EL DEPARTAMENTO DEL PUTUMAYO</t>
  </si>
  <si>
    <t>VIGILANCIA DEL LABORATORIO DE SALUD PÚBLICA.</t>
  </si>
  <si>
    <t>31 laboratorios con asistencia técnica y supervisión directa anualmente.</t>
  </si>
  <si>
    <t xml:space="preserve">No. de laboratorios </t>
  </si>
  <si>
    <t>PROYECTO PARA EL FORTALECIMIENTO DE LAS ACCIONES DE VIGILANCIA DEL LABORATORIO DE SALUD PÚBLICA CON ENFOQUE DIFERENCIAL Y ETNOCULTURAL</t>
  </si>
  <si>
    <t>31 laboratorios con asistencia técnica y supervisión directa anualmente</t>
  </si>
  <si>
    <t>numero de laboratorios visitados anualmente</t>
  </si>
  <si>
    <t>SALUD AMBIENTAL.</t>
  </si>
  <si>
    <t>7.877 visitas de  IVC a  establecimientos  de alto riesgo sanitario</t>
  </si>
  <si>
    <t>No. de visitas</t>
  </si>
  <si>
    <t>FORTALECIMIENTO DE LA SALUD AMBIENTAL</t>
  </si>
  <si>
    <t>2516 establecimientos  de alto riesgo sanitario con 1 visita de IV oficial y 2 visitas de seguimiento realizadas.</t>
  </si>
  <si>
    <t>No. de visitas de IV y seguimiento realizadas.</t>
  </si>
  <si>
    <t>ENFERMEDADES TRANSMITIDAS POR VECTORES.</t>
  </si>
  <si>
    <t xml:space="preserve">9 municipios endémicos con acciones de prevención, atención y control integral de las Enfermedades Transmitidas por Vectores - ETV anualmente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</si>
  <si>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No. de municipios </t>
  </si>
  <si>
    <t>PREVENCIÓN Y CONTROL DE LAS ENFERMEDADES TRANSMITIDAS POR VECTORES.</t>
  </si>
  <si>
    <t>9 municipios endémicos con acciones de prevención, atención y control integral de las Enfermedades Transmitidas por Vectores - ETV anualmente</t>
  </si>
  <si>
    <t>Nº de municipios con acciones de prevención, atención y control de las ETV anualmente</t>
  </si>
  <si>
    <t>ZOONOSIS.</t>
  </si>
  <si>
    <t>10 Empresas sociales del Estado y 3 Instituciones de Servicios de Salud con asistencia técnica al protocolo de rabia, leptospirosis y accidente ofídico anualmente.</t>
  </si>
  <si>
    <t>No. de Empresas sociales del Estado e Instituciones de Servicios de Salud.</t>
  </si>
  <si>
    <t>AMPLIACIÓN Y MANTENIMIENTO DE LAS COBERTURAS DE VACUNACIÓN ANTIRRÁBICA DE CANINOS Y FELINOS</t>
  </si>
  <si>
    <t>13 municipios con asistencia técnica al protocolo de rabia anual</t>
  </si>
  <si>
    <t>Nº de municipios con asistencia técnica al protocolo de rabia  anual</t>
  </si>
  <si>
    <t xml:space="preserve">GESTIÓN DEL PLAN DE SALUD PÚBLICA.
</t>
  </si>
  <si>
    <t>13 municipios con asistencia técnica para la formulación y evaluación del plan de salud pública anualmente.</t>
  </si>
  <si>
    <t>PROYECTO PARA EL FORTALECIMIENTO DE LAS ACCIONES DE INSPECCIÓN, VIGILANCIA Y CONTROL DE LA GESTIÓN DE SALUD PÚBLICA</t>
  </si>
  <si>
    <t>SEGURIDAD EN EL TRABAJO.</t>
  </si>
  <si>
    <t>PREVENCIÓN, VIGILANCIA Y CONTROL DE RIESGOS PROFESIONALES.</t>
  </si>
  <si>
    <t>13 municipios con actividades de promoción de la salud y prevención de riesgos en la población trabajadora informal anual.</t>
  </si>
  <si>
    <t>PROMOVER LA IMPLEMENTACIÓN DE MEDIDAS DE SEGURIDAD Y PROTECCIÓN PERSONAL  PARA DISMINUIR LA ACCIDENTALIDAD, MORTALIDAD Y ENFERMEDADES DE ORIGEN LABORAL, EN LA POBLACIÓN DEL SECTOR LABORAL FORMAL E INFORMAL DEL DEPARTAMENTO</t>
  </si>
  <si>
    <t>CONSOLIDACION DE LA PAZ.</t>
  </si>
  <si>
    <t>DERECHOS HUMANOS CONVIVENCIA Y SEGURIDAD.</t>
  </si>
  <si>
    <t>SEGURIDAD, ORDEN PÚBLICO Y CONVIVENCIA CIUDADANA.</t>
  </si>
  <si>
    <t>Diseño e implementación del Plan de convivencia ciudadana en el departamento del Putumayo.</t>
  </si>
  <si>
    <t>Un plan de  convivencia ciudadana  implementado y actualizado.</t>
  </si>
  <si>
    <t xml:space="preserve">No de proyectos apoyados y ejecutados para fortalecer
la capacidad operativa de la fuerza pública y de los organismos de seguridad.
</t>
  </si>
  <si>
    <t xml:space="preserve">% de intituciones apoyadas. </t>
  </si>
  <si>
    <t>VÍCTIMAS DEL CONFLICTO ARMADO.</t>
  </si>
  <si>
    <t>ATENCIÓN HUMANITARIA DE URGENCIA A LA POBLACIÓN EN RIESGO Y VICTIMA DEL CONFLICTO ARMADO.</t>
  </si>
  <si>
    <t>ATENCION HUMANITARIA DE URGENCIA A POBLACION EN RIESGO Y VICTIMA DEL CONFLICTO ARMADO.</t>
  </si>
  <si>
    <t>No. de familias en riesgo o víctima del conflicto armado, son apoyadas con atención humanitaria de urgencia en el departamento del Putumayo.</t>
  </si>
  <si>
    <t>No. familias en riesgo o víctima del conflicto armado, son apoyadas con atención humanitaria de urgencia en el departamento del Putumayo.S21</t>
  </si>
  <si>
    <t>SISTEMA DEPARTAMENTAL DE ATENCIÓN INTEGRAL A LA POBLACIÓN VÍCTIMA DEL CONFLICTO ARMADO.</t>
  </si>
  <si>
    <t>%. De informes de seguimiento e implementación Sentencia T025.</t>
  </si>
  <si>
    <t>DINAMIZACIÓN DEL SISTEMA DEPARTAMENTAL DE ATENCIÓN INTEGRAL A POBLACIÓN VICTIMA DEL CONFLICTO ARMADO.</t>
  </si>
  <si>
    <t xml:space="preserve">No. De informes de seguimiento e implementación Sentencia T025 </t>
  </si>
  <si>
    <t xml:space="preserve">CENTROS REGIONALES DE ATENCIÓN Y REPARACIÓN A VÍCTIMAS DEL CONFLICTO ARMADO. </t>
  </si>
  <si>
    <t xml:space="preserve">EQUIPAMIENTO PARA POBLACIÓN VICTIMA DEL CONFLICTO ARMADO. </t>
  </si>
  <si>
    <t>No. Centros Regionales de Atención y Reparación a Víctimas Construidos.</t>
  </si>
  <si>
    <t xml:space="preserve">No. De Centros Regionales de Atención y Reparación a Víctimas Construidos </t>
  </si>
  <si>
    <t>INFANCIA, ADOLESCENCIA Y JUVENTUD.</t>
  </si>
  <si>
    <t>TODOS CON FAMILIA.</t>
  </si>
  <si>
    <t>IMPLEMENTACION PLAN DE SEGURIDAD ALIMENTARIA Y  NUTRICIONAL</t>
  </si>
  <si>
    <t>TODOS PARTICIPANDO EN ESPACIOS SOCIALES.</t>
  </si>
  <si>
    <t>ENCUENTRO DEPARTAMENTAL DE JÓVENES.</t>
  </si>
  <si>
    <t>No. de encuentros departamentales de jóvenes orientados a capacitación y aprovechamiento del tiempo libre, desarrollados.</t>
  </si>
  <si>
    <t>Número de eventos de capacitación, cultura y deporte ejecutados</t>
  </si>
  <si>
    <t>FORTALECIMIENTO A LA ORGANIZACIÓN DE GRUPOS JUVENILES.</t>
  </si>
  <si>
    <t xml:space="preserve">Oficina adecuada para el funcionamiento del Consejo Departamental de Juventudes. </t>
  </si>
  <si>
    <t xml:space="preserve">Número de  oficinas  para Consejo Departamental de Juventudes  con  adecuación y equipamiento </t>
  </si>
  <si>
    <t>PREVENCIÓN Y ERRADICACIÓN DEL TRABAJO INFANTIL.</t>
  </si>
  <si>
    <t>SENSIBILIZACIÓN CIUDADANA.</t>
  </si>
  <si>
    <t>No. campañas a nivel departamental sobre formas de trabajo infantil, desarrolladas.</t>
  </si>
  <si>
    <t>Número de campañas publiscitarias sobre prevención del trabajo infantil.</t>
  </si>
  <si>
    <t xml:space="preserve">PREVENCIÓN DE LA VIOLENCIA INTRAFAMILIAR. </t>
  </si>
  <si>
    <t>FORTALECIMIENTO A LAS REDES DE PROMOCIÓN DEL BUEN TRATO.</t>
  </si>
  <si>
    <t>PREVENCIÓN DEL RECLUTAMIENTO Y VINCULACIÓN DE NIÑOS, NIÑAS, Y ADOLESCENTES AL CONFLICTO ARMADO Y ORGANIZADO.</t>
  </si>
  <si>
    <t>PLANES DE PREVENCIÓN.</t>
  </si>
  <si>
    <t>No. de planes diferenciales de intervención para la prevención del reclutamiento armado y organizado en NNA, implementados.</t>
  </si>
  <si>
    <t>Número de planes  para aprovechamiento del tiempo libre a través de metodología participativa para fortalecer proyecto de vida implementados</t>
  </si>
  <si>
    <t>POBLACION VULNERABLE Y CARCELARIA</t>
  </si>
  <si>
    <t>EQUIDAD DE GÉNERO.</t>
  </si>
  <si>
    <t>FORTALECIMIENTO INSTITUCIONAL PARA LA EQUIDAD DE GÉNERO.</t>
  </si>
  <si>
    <t>Organizaciones de mujeres apoyadas en temas de liderazgo, participación ciudadana y acceso a la justicia.</t>
  </si>
  <si>
    <t>organizaciones apoyadas</t>
  </si>
  <si>
    <t xml:space="preserve">POBLACIÓN EN SITUACIÓN DE DISCAPACIDAD. </t>
  </si>
  <si>
    <t>DESARROLLO INTEGRAL PARA POBLACION EN SITUACION DE DISCAPACIDAD.</t>
  </si>
  <si>
    <t>No. de encuentros departamentales para la población en situación de discapacidad realizados.</t>
  </si>
  <si>
    <t>encuentros departamentales realizados</t>
  </si>
  <si>
    <t xml:space="preserve">ADULTO MAYOR. </t>
  </si>
  <si>
    <t>DESARROLLO INTEGRAL PARA EL ADULTO MAYOR.</t>
  </si>
  <si>
    <t>No. de centros de descanso dotados.</t>
  </si>
  <si>
    <t xml:space="preserve">centros de descanso dotados </t>
  </si>
  <si>
    <t>No. de encuentros departamentales para el adulto mayor realizados.</t>
  </si>
  <si>
    <t>encuentros realizados</t>
  </si>
  <si>
    <t>Participaciones del adulto mayor en dos encuentros nacionales apoyados.</t>
  </si>
  <si>
    <t>participaciones en encuentros nacionales apoyadas</t>
  </si>
  <si>
    <t>No. de actividades lúdicas y de esparcimiento a favor del adulto mayor Putumayense apoyadas.</t>
  </si>
  <si>
    <t>actividades ludicas apoyadas</t>
  </si>
  <si>
    <t>POBLACIÓN CARCELARIA.</t>
  </si>
  <si>
    <t>APOYO INTEGRAL A LA POBLACIÓN CARCELARIA.</t>
  </si>
  <si>
    <t>Convenios para capacitación en los centros de reclusión del Putumayo realizados.</t>
  </si>
  <si>
    <t>convenios realizados</t>
  </si>
  <si>
    <t>Actividades deportivas, lúdicas y de emprendimiento en el centro penitenciario Mocoa apoyadas.</t>
  </si>
  <si>
    <t>actividades deportivas, ludicas y de emprendimiento apoyadas</t>
  </si>
  <si>
    <t>NOMBRE INDICADOR</t>
  </si>
  <si>
    <t>POR UN PUTUMAYO CON GOBERNABILIDAD, ADMINISTRACION MODERNA Y DEMOCRACIA PARTICIPATIVA</t>
  </si>
  <si>
    <t>PLANEACION Y FORTALECIMIENTO ADMINISTRATIVO Y FINANCIERO</t>
  </si>
  <si>
    <t>PLANEACION Y DESARROLLO REGIONAL</t>
  </si>
  <si>
    <t>SECRETARIA DE PLANEACION</t>
  </si>
  <si>
    <t>ASISTENCIA TECNICA</t>
  </si>
  <si>
    <t xml:space="preserve"> Bancos de Programas y  Proyectos Departamenta y Municipales fortalecidos</t>
  </si>
  <si>
    <t xml:space="preserve"> Bancos de Programas y  Proyectos Municipales fortalecidos</t>
  </si>
  <si>
    <t>MECANISMOS DE PLANIFICACION</t>
  </si>
  <si>
    <t>Plan de desarrollo evaluado</t>
  </si>
  <si>
    <t>SECRETARIA DE HACIENDA</t>
  </si>
  <si>
    <t>RECUPERACION FISCAL    E INSTITUCIONAL DEL DEPARTAMENTO DEL PUTUMAYO</t>
  </si>
  <si>
    <t>FORTALECIMIENTO FINANCIERO Y SANEAMIENTO FISCAL DEL DEPARTAMENTO</t>
  </si>
  <si>
    <t xml:space="preserve">Ejecutar el Acuerdo de Reestruturación de Pasivos del departamento </t>
  </si>
  <si>
    <t>Acuerdo de Reestructuración de Pasivos ejecutado</t>
  </si>
  <si>
    <t>DESARROLLO COMUNITARIO</t>
  </si>
  <si>
    <t>ORGANIZACIÓN Y PARTICIPACION COMUNITARIA</t>
  </si>
  <si>
    <t>No. de Mesa departamental Y  Municipal de Organizaciones de Población Víctima del Conflicto Armado con el derecho a la participación efectiva garantizado</t>
  </si>
  <si>
    <t xml:space="preserve">No. De mesas de participacion conformadas y funcionando ( Municipal y Deartamental) </t>
  </si>
  <si>
    <t>No de organismos comunales fortalecidos</t>
  </si>
  <si>
    <t xml:space="preserve">No de organismos Comunales de primer, segundo y tercer nivel fortalecidos </t>
  </si>
  <si>
    <r>
      <rPr>
        <sz val="9"/>
        <rFont val="Calibri"/>
        <family val="2"/>
      </rPr>
      <t>No. de estudiantes vinculados a los juegos del sector educativ</t>
    </r>
    <r>
      <rPr>
        <sz val="9"/>
        <rFont val="Arial"/>
        <family val="2"/>
      </rPr>
      <t>o.</t>
    </r>
  </si>
  <si>
    <t>FORTALECIMIENTO ORGANIZACIONAL Y PARTICIPACION EFECTIVA DE VICTIMAS DEL CONFLICTO ARMADO</t>
  </si>
  <si>
    <t xml:space="preserve"> APOYO A UNIDADES MINERAS PARA IMPLEMENTACIÓN DE PROCESOS TECNOLÓGICOS  </t>
  </si>
  <si>
    <t xml:space="preserve"> APOYO AL DESARROLLO DE PRODUCTOS TURÍSTICOS EN EL PUTUMAYO </t>
  </si>
  <si>
    <t xml:space="preserve"> PROYECTO PARA DESARROLLO DE INICIATIVAS DE EMPRENDIMIENTO DE ORGANIZACIONES DE DISCAPACIDAD </t>
  </si>
  <si>
    <t xml:space="preserve">APOYO A  LAS ORGANIZACIONES DE LAS ZONAS DE FRONTERA CON PROYECTOS DE VALOR AGREGADO </t>
  </si>
  <si>
    <t>SECRETARIA DE INFRAESTRUCTURA</t>
  </si>
  <si>
    <t>SECRETARIA DE DESARROLLO SOCIAL</t>
  </si>
  <si>
    <t>SECRTARIA DE COMPETITIVIDAD</t>
  </si>
  <si>
    <t>SECRETARIA DE COMPETITIVIDAD</t>
  </si>
  <si>
    <t>SECRETARIA DE AGRICULTURA</t>
  </si>
  <si>
    <t>OFICINA INDERCULTURA</t>
  </si>
  <si>
    <t>SECRETARIA DESARROLLO SOCIAL</t>
  </si>
  <si>
    <t xml:space="preserve"> PROYECTO PARA FORTALECIMIENTO DE LOS CUERPOS DE SOCORRO DEL DEPARTAMENTO DEL PUTUMAYO </t>
  </si>
  <si>
    <t xml:space="preserve"> PROYECTO PARA LA ELABORACIÓN DE LAS POLITICAS PUBLICAS DEPARTAMENTALES PARA LA ATENCION A LA POBLACION VULNERABLE DEL PUTUMAYO. </t>
  </si>
  <si>
    <t xml:space="preserve"> CAPACITACIÓN A LAS COMUNIDADES ÉTNICAS DEL PUTUMAYO EN PROCESO DE CONSULTA PREVIA . </t>
  </si>
  <si>
    <t xml:space="preserve"> PROYECTO PARA LA RECUPERACIÓN Y REHABILITACIÓN DE ÁREA DEGRADADAS DEL DEPARTAMENTO DEL PUTUMAYO. </t>
  </si>
  <si>
    <t xml:space="preserve"> PROYECTO PARA LA COFINANCIACIÓN DE TRANSPORTE ESCOLAR EN EL DEPARTAMENTO DEL PUTUMAYO </t>
  </si>
  <si>
    <t xml:space="preserve"> PROYECTO PARA LA COFINANCIACIÓN DE ALIMENTACIÓN A ESTUDIANTES DEL  DEPARTAMENTO DEL PUTUMAYO </t>
  </si>
  <si>
    <t xml:space="preserve"> DOTACIÓN DE COMPUTADORES  A SEDES EDUCATIVAS DEL DEPARTAMENTO DEL PUTUMAYO </t>
  </si>
  <si>
    <t xml:space="preserve"> PROYECTO PARA LA REALIZACIÓN DE EVENTOS ACADÉMICOS EN EL DEPARTAMENTO DEL PUTUMAYO </t>
  </si>
  <si>
    <t xml:space="preserve"> PROYECTO PARA ATENCIÓN A POBLACIÓN INDIGENA EN EDAD ESCOLAR DEL DEPARTAMENTO DEL PUTUMAYO </t>
  </si>
  <si>
    <t xml:space="preserve"> PROYECTO PARA LA ATENCIÓN A POBLACIÓN CON NEE DEL DEPARTAMENTO DEL PUTUMAYO </t>
  </si>
  <si>
    <t xml:space="preserve"> PROYECTO PARA EL PAGO DE OBLIGACIONES SALARIALES A DOCENTES, DIRECTIVOS DOCENTES Y ADMINISTRATIVOS DE LA SECRETARIA DE EDUCACIÓN DEL PUTUMAYO </t>
  </si>
  <si>
    <t xml:space="preserve"> PROYECTO PARA LA FINANCIACIÓN DEL  COSTO DE ADMINISTRACIÓN DEL SERVICIO EDUCATIVO </t>
  </si>
  <si>
    <t xml:space="preserve"> PROYECTO PARA LA FINANCIACIÓN DEL FUNCIONAMIENTO DE LA SECRETARIA DE EDUCACIÓN DEL  PUTUMAYO </t>
  </si>
  <si>
    <t xml:space="preserve"> PROYECTO PARA LA CONECTIVIDAD  DE ESTABLECIMIENTOS EDUCATIVOS DEL DEPARTAMENTO DEL PUTUMAYO </t>
  </si>
  <si>
    <t xml:space="preserve"> CERTIFICACIÓN DE PROCESOS DE LA SECRETARIA DE EDUCACIÓN DEL PUTUAMAYO CON LA NORMA ISO 9001:2008 </t>
  </si>
  <si>
    <t xml:space="preserve">  APOYO PARA LA OPERATIVIDAD DEL SISTEMA DEPARTAMENTAL DE CULTURA EN EL DEPARTAMENTO DEL PUTUMAYO </t>
  </si>
  <si>
    <t xml:space="preserve"> APOYO PARA FORTALECER LA RED DEPARTAMENTAL DE CULTURA A TRAVES DE TALLERES Y JORNADAS DE CAPACITACION Y ARTICULACION CULTURAL EN EL DEPARTAMENTO DEL PUTUMAYO  </t>
  </si>
  <si>
    <t xml:space="preserve"> REACTIVACION Y OPERATIVIDAD DE LA RED DE BIBLIOTECAS PUBLICAS EN EL DEPARTAMENTO DEL PUTUMAYO  </t>
  </si>
  <si>
    <t xml:space="preserve"> PROYECTO DE APOYO AL PLAN NACIONAL DE LECTURA  BIBLIOTECAS MEDIANTE CAPACITACIONES Y TALLERES EN CATALOGACION, EXTENSION BIBLIOTECARIA, PROMOCION DE LECTURA,  EN  SIABUC A LOS BIBLIOTECARIOS  DEL DEPARTAMENTO DEL PUTUMAYO </t>
  </si>
  <si>
    <t xml:space="preserve"> PROYECTO APOYO PARA LA  IMPLEMENTACION DE PROGRAMAS Y TALLERES DE FORMACION ARTISTICA EN ARTES PLASTICAS MUSICA, DANZAS, TEATRO, </t>
  </si>
  <si>
    <t xml:space="preserve"> PROYECTO DE APOYO A LA  DOTACION DE BANDAS Y ESCUELAS DE FORMACION ARTISTICA EN MUSICA, DANZA, TEATRO Y  ARTES PLASTICAS </t>
  </si>
  <si>
    <t xml:space="preserve">  PROYECTO PARA FORTALECER  PROCESOS DE COMUNICACIÓN CULTURAL Y LA GENERACION DE  CONTENIDOS DE AUDIO DIGITAL EN EL DEPARTAMENTO DEL PUTUMAYO </t>
  </si>
  <si>
    <t xml:space="preserve"> APOYO A LA PARTICIPACION DEL DEPARTAMENTO DEL PUTUMAYO EN GIRAS REGIONALES, NACIONALES, E INTERNACIONALES DE LOS GRUPOS  ARTÍSTICOS Y ARTISTAS   DEL DEPARTAMENTO DEL PUTUMATO </t>
  </si>
  <si>
    <t xml:space="preserve">  CAPACITACION DE FORJADORES DE CULTURA  EN EL DEPARTAMENTO DEL PUTUMAYO </t>
  </si>
  <si>
    <t xml:space="preserve"> APOYO A PROGRAMA CULTURAL Y /O ARTÍSTICO  PARA POBLACION  CON DISCAPACIDAD DEPARTAMENTO DEL PUTUMAYO </t>
  </si>
  <si>
    <t xml:space="preserve"> APOYO PARA LA PROMOCIÓN DE  EVENTOS, LAS ARTES Y MANIFESTACIONES CULTURALES DEL DEPARTAMENTO DEL PUTUMAYO  </t>
  </si>
  <si>
    <t xml:space="preserve">  APOYO PARA DESARROLLAR ACTIVIDADES DE PROTECCION, PROMOCION Y DIFUSIÓN DEL  PATRIMONIO HISTORICO Y CULTURAL  DEL DEPARTAMENTO DEL PUTUMAYO </t>
  </si>
  <si>
    <t xml:space="preserve"> CAPACITACION DE FORMACION CULTURAL Y ARTISTICA DIRIGIDO A MADRES COMUNITARIAS QUE ATIENDEN LA PRIMERA INFANCIA E INFANCIA EN EL DEPARTAMENTO DEL PUTUMAYO </t>
  </si>
  <si>
    <t xml:space="preserve"> APOYO A LA   PROMOCION DE LECTURA Y ESCRITURA EN EL DEPARTAMENTO DEL PUTUMAYO </t>
  </si>
  <si>
    <t xml:space="preserve"> APOYO PARA LA  REALIZACION CONCURSO CUENTO DEL DEPARTAMENTO DEL PUTUMAYO  </t>
  </si>
  <si>
    <t xml:space="preserve"> APOYO PARA LA REALIZACION CONCURSO DE FOTOGRAFIA EN EL DEPARTAMENTO DEL PUTUMAYO  </t>
  </si>
  <si>
    <t xml:space="preserve">  CONSERVACIÓN DE  MANIFESTACIONES CULTURALES PROPIAS DE LAS COMUNIDADES ÉTNICAS EN EL DEPARTAMENTO DEL PUTUMAYO . </t>
  </si>
  <si>
    <t xml:space="preserve">                                                                    -       </t>
  </si>
  <si>
    <t xml:space="preserve"> APOYO CON ASISTENCIA TECNICA E IMPLEMENTACION A LOS CENTROS DE EDUCACION FISICA DEL DEPARTAMENTO DEL PUTUMAYO. </t>
  </si>
  <si>
    <t xml:space="preserve"> APORTES A LA REALIZACION DE LOS JUEGOS DEL SECTOR EDUCATIVO Y EL PLAN SUPERATE. </t>
  </si>
  <si>
    <t xml:space="preserve"> APORTES PARA EL INCREMENTO DE LA PRACTICA REGULAR DE LA ACTIVIDAD FISICA Y LA RECREACION EN EL DEPARTAMENTO DEL PUTUMAYO. </t>
  </si>
  <si>
    <t xml:space="preserve"> APORTES CON ASISTENCIA TECNICA E IMPLEMENTACION DEPORTIVA A LAS ESCUELAS DE FORMACION DEPORTIVA DEL DEPARTAMENTO DEL PUTUMAYO.  </t>
  </si>
  <si>
    <t xml:space="preserve"> APORTES PARA LA REALIZACION Y PAFRTICIPACION EN COMPETENCIAS DEPARTAMENTALES Y NACIONALES DE DEPORTISTAS EN SITUACION DE DISC APACIDAD DEL DEPARTAMENTO DEL PUTUMAYO.  </t>
  </si>
  <si>
    <t xml:space="preserve"> APOYO AL DISEÑO DEL PLAN DE CONVIVENCIA CIUDADANA EN EL DEPARTAMNETO DEL PUTUMAYO </t>
  </si>
  <si>
    <t xml:space="preserve"> APOYO PARA EL FORTALECIMIENTO INSTITUCIONAL DE LA FUERZA PUBLICA Y ORGANISMOS DE SEGURIDAD DEL DEPARTAMENTO DEL PUTUMAYO. </t>
  </si>
  <si>
    <t xml:space="preserve">PROYECTO DE ATENCIÓN HUMANITARIA TRANSICIÓN Y GASTOS FUNERARIOS PARA POBLACIÓN VICTIMA DE LA VIOLENCIA EN EL PUTUMAYO. </t>
  </si>
  <si>
    <t xml:space="preserve"> ASISTENCIA TÉCNICA AL SISTEMA DEPARTAMENTAL Y MUNICIPAL  DE ATENCIÓN INTEGRAL A POBLACIÓN VICTIMA DEL CONFLICTO ARMADO EN EL PUTUMAYO. </t>
  </si>
  <si>
    <t xml:space="preserve"> CONSTRUCCIÓN DE CENTROS REGIONALES DE ATENCIÓN DE LA POBLACIÓN VÍCTIMA DEL CONFLICTO ARMADO EN EL PUTUMAYO. </t>
  </si>
  <si>
    <t xml:space="preserve"> PROYECTO DE COFINANCIACIÓN DE UN PLAN DE MEJORAMIENTO DE LA SEGURIDAD ALIMENTARIA DEL DEPARTAMENTO </t>
  </si>
  <si>
    <t xml:space="preserve"> PROYECTO DE EJECUCIÓN DE 4 EVENTOS DE CAPACITACIÓN, CULTURA Y DEPORTE. </t>
  </si>
  <si>
    <t xml:space="preserve"> PROYECTO DE ADECUACIÓN Y EQUIPAMIENTO DE UNA OFICINA PARA CONSEJO DEPARTAMENTAL DE JUVENTUDES </t>
  </si>
  <si>
    <t xml:space="preserve"> PROYECTO DE EJECUCIÓN DE 4 CAMPAÑAS PUBLISCITARIAS SOBRE PREVENCIÓN DEL TRABAJO INFANTIL. </t>
  </si>
  <si>
    <t xml:space="preserve"> PROYECTO DE FORTALECIMIENTO DE 10 COMITÉS DE BUEN TRATO EN 1O MUNICIPIOS DEL DEPARTAMENTO. </t>
  </si>
  <si>
    <t xml:space="preserve"> PROYECTO DE IMPLEMENTACIÓN DE 2 PLANES  PARA APROVECHAMIENTO DEL TIEMPO LIBRE A TRAVÉS DE METODOLOGÍA PARTICIPATIVA PARA FORTALECER PROYECTO DE VIDA. </t>
  </si>
  <si>
    <t xml:space="preserve"> PROYECTO PARA EL APOYO A ORGANIZACIONES DE MUJERES EN TEMAS DE LIDERAZGO, MECANISMOS DE ACCESO A LA JUSTICIA Y MECANISMOS DE PARTICIPACION CIUDADANA </t>
  </si>
  <si>
    <t xml:space="preserve"> PROYECTO PARA LA REALIZACION DE ENCUENTROS DEPARTAMENTALES PARA LA POBLACION EN SITUACION DE DISCAPACIDAD  </t>
  </si>
  <si>
    <t xml:space="preserve">  PROYECTO PARA LA REALIZACION DE  ENCUENTROS DEPARTAMENTALES PARA EL ADULTO MAYOR  </t>
  </si>
  <si>
    <t xml:space="preserve"> PROYECTO PARA EL APOYO A LA PARTICIPACIONES DEL ADULTO MAYOR EN DOS ENCUENTRO NACIONALES </t>
  </si>
  <si>
    <t xml:space="preserve">  PROYECTO PARA EL APOYO DE ACTIVIDADES LÚDICAS Y DE ESPARCIMIENTO A FAVOR DEL ADULTO MAYOR PUTUMAYENSE  </t>
  </si>
  <si>
    <t xml:space="preserve"> PROYECTO PARA LA REALIZACION DE   CONVENIOS PARA CAPACITACIÓN EN LOS CENTROS DE RECLUSIÓN DEL PUTUMAYO. </t>
  </si>
  <si>
    <t xml:space="preserve">  PROYECTO PARA EL APOYO A REALIZACIÓN DE ACTIVIDADES DEPORTIVAS, LÚDICAS  Y DE EMPRENDIMIENTO EN EL CENTRO PENITENCIARIO MOCOA  </t>
  </si>
  <si>
    <t xml:space="preserve"> PROYECTO PARA EL FORTALECIMIENTO DE  BANCOS DE PROGRAMAS Y PROYECTOS DEPARTAMENTAL Y MUNICIPAL </t>
  </si>
  <si>
    <t xml:space="preserve"> PROYECTO PARA EL SEGUIMIENTO, MONITOREO Y EVALUACION DEL PLAN DE DESARROLLO DEPARTAMENTAL  2012-2015  </t>
  </si>
  <si>
    <t xml:space="preserve"> ACUERDO DE REESTRUCTURACIÓN DE PASIVOS EN LOS TÉRMINOS DE LA LEY 550/99 </t>
  </si>
  <si>
    <t xml:space="preserve">PROYECTO PARA FORTALECER LOS PROCESOS ORGANIZATIVOS Y DE PARTICIPACIÓN DE LA POBLACIÓN VÍCTIMA DEL CONFLICTO ARMADO EN EL PUTUMAYO </t>
  </si>
  <si>
    <t xml:space="preserve"> FORTALECIMIENTO DE LOS ORGANISMOS COMUNALES DE PRIMER, SEGUNDO Y TERCER NIVEL  </t>
  </si>
  <si>
    <t>IMPLEMENTACIÓN DE LAS ESTRATEGIAS DE ATENCIÓN INTEGRAL DE LAS ENFERMEDADES PREVALENTES DE LA INFANCIA (AIEPI) E INSTITUCIONES AMIGAS DE LA MUJER Y LA INFANCIA (IAMI) EN TODAS LAS INSTITUCIONES PRESTADORAS DE LOS SERVICIOS DE SALUD DEL DEPARTAMENTO DEL PUTUMAYO.</t>
  </si>
  <si>
    <t>I - C . L . D .</t>
  </si>
  <si>
    <t>1% ICLD. CUENCAS HIDROGRAFICAS</t>
  </si>
  <si>
    <t>BOMBERIL</t>
  </si>
  <si>
    <t xml:space="preserve">  TOTAL   VIGENCIA     POAI    2016</t>
  </si>
  <si>
    <t>COLJUEGOS -75%- IV.SALUD. ART. 60 LEY 715/01.</t>
  </si>
  <si>
    <t>25,5% COMERCIAIZACION LICORES NLES. SALUD ALCOH POTABL</t>
  </si>
  <si>
    <t>6% MONOPOLIO LICORE EXTRANJERO. ALCOH POTABL</t>
  </si>
  <si>
    <t>25,5% COMERCIAIZACION LICORES EXTRANJEROS. SALUD ALCOH POTABL</t>
  </si>
  <si>
    <t>6% MONOPOLIO LICORE NACIONALES. ALCOH POTABL</t>
  </si>
  <si>
    <t>CONVENIO 028-2013- FORTALECIMIENTO RENTAS, DTALES</t>
  </si>
  <si>
    <t xml:space="preserve">OTROS RECUROS  FONDO SECIONAL DE SALUD (PROGRAMAS NAL)      </t>
  </si>
  <si>
    <t>REPUBLICA DE COLOMBIA</t>
  </si>
  <si>
    <t>GOBERNACION DEL PUTUMAYO</t>
  </si>
  <si>
    <t>RONALD HERNANDO LATORRE OTAYA</t>
  </si>
  <si>
    <t>PLANES INTEGRALES DE VIDA Y PLAN DE ETNODESARROLLO AFRO PUTUMAYENSE.</t>
  </si>
  <si>
    <t>APOYO PARA EL AJUSTE  DE PLANES DE VIDA  DE LAS COMUNIDADES INDÍGENAS Y EL PLAN DE ETNODESARROLLO AFRO DEL PUTUMAYO.</t>
  </si>
  <si>
    <t>EDUCACION</t>
  </si>
  <si>
    <t>SISTEMA GENERAL DE PARTICIPACIONES</t>
  </si>
  <si>
    <t xml:space="preserve"> ATENDIDA</t>
  </si>
  <si>
    <t>POBLACION</t>
  </si>
  <si>
    <t xml:space="preserve">Formulación de 4 planes de vida de los grupos étnicos </t>
  </si>
  <si>
    <t xml:space="preserve">Apoyar el ajuste de 10 planes integrales de vida y 1 plan de etnodesarrollo </t>
  </si>
  <si>
    <t xml:space="preserve">numero de planes de vida formulados </t>
  </si>
  <si>
    <t xml:space="preserve">numero de planes ajustados </t>
  </si>
  <si>
    <t>Implementar 1 oficina de etnias con capacidad para orientar procesos de consulta previa.</t>
  </si>
  <si>
    <t>Formular 4 planes de vida</t>
  </si>
  <si>
    <t>plan de vida elaborado</t>
  </si>
  <si>
    <t>Ajustar 10 planes integrales de vida indígenas y 1 plan de etnodesarrollo afro.</t>
  </si>
  <si>
    <t>plan ajustado.</t>
  </si>
  <si>
    <t>10% (5300 nuevos usuarios)</t>
  </si>
  <si>
    <t>No. de comités del buen t                    rato en los municipios del departamento, fortalecidos.</t>
  </si>
  <si>
    <t xml:space="preserve">1 Plan </t>
  </si>
  <si>
    <t>No de planes de mejoramiento de  Seguridad Alimentaria,  implementados.</t>
  </si>
  <si>
    <t>Numero dde Planes de Mejoramiento de la Seguridad Alimentaria del Departamento cofinanciados</t>
  </si>
  <si>
    <t>N{umero de comités de buen trato en 1o municipios del departamento fortalecidos</t>
  </si>
  <si>
    <t>APOYO A LA FORMULACIÓN Y EJECUCION DE PLANES DE VIDA  DE LAS COMUNIDADES INDÍGENAS DEL PUTUMAYO.</t>
  </si>
  <si>
    <t>INFRAESTRUCTRA VIAL TERRESTRE.</t>
  </si>
  <si>
    <t xml:space="preserve"> COFINANCIACION PARA EL MEJORAMIENTO DE INFRAESTRUCTURA DEPORTIVA DEL DEPARTAMENTO DEL PUTUMAYO.</t>
  </si>
  <si>
    <t>CONSTRUCCION DE INFRAESTRUCTURA DE TRANFORMACION PARA EL SECTOR AGROINDUSTRIAL</t>
  </si>
  <si>
    <t xml:space="preserve"> PROYECTO PARA LA DOTACION CENTROS DE DESCANSO . </t>
  </si>
  <si>
    <t xml:space="preserve">FORTALECIMIENTO DE LOS ORGANISMOS COMUNALES </t>
  </si>
  <si>
    <t>SECRETARIA  RESPONSABLE</t>
  </si>
  <si>
    <t>Secretario de planeación departamental.</t>
  </si>
  <si>
    <t>INVERSION EN EL SECTOR</t>
  </si>
  <si>
    <t>INVERSION EN EL EJE</t>
  </si>
  <si>
    <t>PLAN OPERATIVO ANUAL DE INVERSIONES   (poai) PARA LA VIGENCIA FISCAL 2016.</t>
  </si>
  <si>
    <t>INVERSION TOTAL Y POR FUENTE FINANCIERA</t>
  </si>
  <si>
    <t>25,5% COMERCIAIZACION LICORES NLES. SALUD</t>
  </si>
  <si>
    <t>25,5% COMERCIAIZACION LICORES EXTRANJERO. SALUD</t>
  </si>
  <si>
    <t>IVA CERVEZA NLES SALUD</t>
  </si>
  <si>
    <t>RENDIMIENTOS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</si>
</sst>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#,##0.00\ &quot;Pts&quot;;[Red]\-#,##0.00\ &quot;Pts&quot;"/>
    <numFmt numFmtId="165" formatCode="_-* #,##0.00\ &quot;Pts&quot;_-;\-* #,##0.00\ &quot;Pts&quot;_-;_-* &quot;-&quot;??\ &quot;Pts&quot;_-;_-@_-"/>
    <numFmt numFmtId="166" formatCode="_-* #,##0.00\ _P_t_s_-;\-* #,##0.00\ _P_t_s_-;_-* &quot;-&quot;??\ _P_t_s_-;_-@_-"/>
    <numFmt numFmtId="167" formatCode="_-* #,##0\ _P_t_s_-;\-* #,##0\ _P_t_s_-;_-* &quot;-&quot;??\ _P_t_s_-;_-@_-"/>
    <numFmt numFmtId="168" formatCode="#,##0\ &quot;€&quot;;[Red]\-#,##0\ &quot;€&quot;"/>
    <numFmt numFmtId="169" formatCode="_ * #,##0.00_ ;_ * \-#,##0.00_ ;_ * &quot;-&quot;??_ ;_ @_ "/>
  </numFmts>
  <fonts count="5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Arial"/>
      <family val="2"/>
    </font>
    <font>
      <sz val="9"/>
      <color indexed="10"/>
      <name val="Calibri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4"/>
      <name val="Vrinda"/>
      <family val="2"/>
    </font>
    <font>
      <b/>
      <sz val="28"/>
      <name val="Vijaya"/>
      <family val="2"/>
    </font>
    <font>
      <b/>
      <sz val="12"/>
      <name val="Malgun Gothic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328">
    <xf numFmtId="0" fontId="0" fillId="0" borderId="0" xfId="0"/>
    <xf numFmtId="166" fontId="20" fillId="24" borderId="10" xfId="32" applyFont="1" applyFill="1" applyBorder="1"/>
    <xf numFmtId="166" fontId="20" fillId="25" borderId="10" xfId="32" applyFont="1" applyFill="1" applyBorder="1"/>
    <xf numFmtId="0" fontId="35" fillId="0" borderId="0" xfId="0" applyFont="1" applyFill="1"/>
    <xf numFmtId="0" fontId="36" fillId="0" borderId="0" xfId="0" applyFont="1" applyFill="1"/>
    <xf numFmtId="0" fontId="35" fillId="0" borderId="10" xfId="0" applyFont="1" applyFill="1" applyBorder="1" applyAlignment="1">
      <alignment horizontal="justify" vertical="center"/>
    </xf>
    <xf numFmtId="0" fontId="36" fillId="24" borderId="10" xfId="0" applyFont="1" applyFill="1" applyBorder="1" applyAlignment="1">
      <alignment horizontal="justify" vertical="justify"/>
    </xf>
    <xf numFmtId="0" fontId="35" fillId="25" borderId="10" xfId="0" applyFont="1" applyFill="1" applyBorder="1"/>
    <xf numFmtId="0" fontId="35" fillId="0" borderId="10" xfId="0" applyFont="1" applyFill="1" applyBorder="1" applyAlignment="1">
      <alignment horizontal="justify" vertical="center" wrapText="1"/>
    </xf>
    <xf numFmtId="0" fontId="35" fillId="0" borderId="0" xfId="0" applyFont="1" applyFill="1" applyAlignment="1">
      <alignment horizontal="center" vertical="center" wrapText="1"/>
    </xf>
    <xf numFmtId="0" fontId="35" fillId="25" borderId="0" xfId="0" applyFont="1" applyFill="1"/>
    <xf numFmtId="166" fontId="20" fillId="0" borderId="0" xfId="32" applyFont="1" applyFill="1"/>
    <xf numFmtId="0" fontId="21" fillId="0" borderId="0" xfId="0" applyFont="1" applyFill="1"/>
    <xf numFmtId="0" fontId="20" fillId="0" borderId="0" xfId="0" applyFont="1" applyFill="1"/>
    <xf numFmtId="166" fontId="20" fillId="0" borderId="10" xfId="32" applyFont="1" applyFill="1" applyBorder="1"/>
    <xf numFmtId="0" fontId="20" fillId="0" borderId="0" xfId="0" applyFont="1" applyFill="1" applyAlignment="1"/>
    <xf numFmtId="166" fontId="20" fillId="0" borderId="11" xfId="32" applyFont="1" applyFill="1" applyBorder="1" applyAlignment="1">
      <alignment vertical="center" wrapText="1"/>
    </xf>
    <xf numFmtId="166" fontId="20" fillId="0" borderId="12" xfId="32" applyFont="1" applyFill="1" applyBorder="1" applyAlignment="1">
      <alignment vertical="center" wrapText="1"/>
    </xf>
    <xf numFmtId="0" fontId="22" fillId="0" borderId="0" xfId="0" applyFont="1"/>
    <xf numFmtId="2" fontId="20" fillId="0" borderId="10" xfId="0" applyNumberFormat="1" applyFont="1" applyFill="1" applyBorder="1" applyAlignment="1">
      <alignment horizontal="justify" vertical="center"/>
    </xf>
    <xf numFmtId="0" fontId="20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justify" vertical="center" wrapText="1"/>
    </xf>
    <xf numFmtId="0" fontId="35" fillId="25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/>
    </xf>
    <xf numFmtId="166" fontId="22" fillId="0" borderId="10" xfId="32" applyFont="1" applyFill="1" applyBorder="1" applyAlignment="1">
      <alignment horizontal="justify" vertical="center" wrapText="1"/>
    </xf>
    <xf numFmtId="166" fontId="21" fillId="0" borderId="10" xfId="32" applyFont="1" applyFill="1" applyBorder="1" applyAlignment="1">
      <alignment horizontal="center" vertical="center" wrapText="1"/>
    </xf>
    <xf numFmtId="166" fontId="35" fillId="0" borderId="10" xfId="32" applyFont="1" applyFill="1" applyBorder="1" applyAlignment="1">
      <alignment horizontal="justify" vertical="center" wrapText="1"/>
    </xf>
    <xf numFmtId="166" fontId="35" fillId="24" borderId="10" xfId="32" applyFont="1" applyFill="1" applyBorder="1" applyAlignment="1">
      <alignment horizontal="justify" vertical="center" wrapText="1"/>
    </xf>
    <xf numFmtId="166" fontId="35" fillId="25" borderId="10" xfId="32" applyFont="1" applyFill="1" applyBorder="1" applyAlignment="1">
      <alignment horizontal="justify" vertical="center" wrapText="1"/>
    </xf>
    <xf numFmtId="166" fontId="20" fillId="0" borderId="10" xfId="32" applyFont="1" applyFill="1" applyBorder="1" applyAlignment="1">
      <alignment horizontal="justify" vertical="center"/>
    </xf>
    <xf numFmtId="166" fontId="22" fillId="24" borderId="10" xfId="32" applyFont="1" applyFill="1" applyBorder="1" applyAlignment="1">
      <alignment horizontal="center" vertical="center" wrapText="1"/>
    </xf>
    <xf numFmtId="166" fontId="20" fillId="0" borderId="10" xfId="32" applyFont="1" applyFill="1" applyBorder="1" applyAlignment="1">
      <alignment horizontal="justify" vertical="center" wrapText="1"/>
    </xf>
    <xf numFmtId="166" fontId="20" fillId="24" borderId="10" xfId="32" applyFont="1" applyFill="1" applyBorder="1" applyAlignment="1">
      <alignment horizontal="justify" vertical="center" wrapText="1"/>
    </xf>
    <xf numFmtId="166" fontId="20" fillId="24" borderId="10" xfId="32" applyFont="1" applyFill="1" applyBorder="1" applyAlignment="1">
      <alignment horizontal="center"/>
    </xf>
    <xf numFmtId="166" fontId="22" fillId="24" borderId="10" xfId="32" applyFont="1" applyFill="1" applyBorder="1" applyAlignment="1">
      <alignment horizontal="justify" vertical="center" wrapText="1"/>
    </xf>
    <xf numFmtId="166" fontId="20" fillId="25" borderId="10" xfId="32" applyFont="1" applyFill="1" applyBorder="1" applyAlignment="1">
      <alignment horizontal="center"/>
    </xf>
    <xf numFmtId="166" fontId="20" fillId="24" borderId="12" xfId="32" applyFont="1" applyFill="1" applyBorder="1" applyAlignment="1">
      <alignment horizontal="center" vertical="center" wrapText="1"/>
    </xf>
    <xf numFmtId="166" fontId="20" fillId="24" borderId="0" xfId="32" applyFont="1" applyFill="1"/>
    <xf numFmtId="166" fontId="22" fillId="0" borderId="13" xfId="32" applyFont="1" applyFill="1" applyBorder="1" applyAlignment="1">
      <alignment vertical="center" wrapText="1"/>
    </xf>
    <xf numFmtId="166" fontId="22" fillId="24" borderId="11" xfId="32" applyFont="1" applyFill="1" applyBorder="1" applyAlignment="1">
      <alignment horizontal="justify" vertical="center" wrapText="1"/>
    </xf>
    <xf numFmtId="166" fontId="20" fillId="24" borderId="10" xfId="32" applyFont="1" applyFill="1" applyBorder="1" applyAlignment="1">
      <alignment horizontal="justify" vertical="center"/>
    </xf>
    <xf numFmtId="166" fontId="20" fillId="0" borderId="14" xfId="32" applyFont="1" applyFill="1" applyBorder="1" applyAlignment="1">
      <alignment horizontal="justify" vertical="center" wrapText="1"/>
    </xf>
    <xf numFmtId="166" fontId="20" fillId="24" borderId="14" xfId="32" applyFont="1" applyFill="1" applyBorder="1" applyAlignment="1">
      <alignment horizontal="justify" vertical="center"/>
    </xf>
    <xf numFmtId="166" fontId="20" fillId="24" borderId="0" xfId="32" applyFont="1" applyFill="1" applyAlignment="1">
      <alignment horizontal="justify" vertical="center"/>
    </xf>
    <xf numFmtId="166" fontId="24" fillId="0" borderId="0" xfId="32" applyFont="1" applyFill="1" applyAlignment="1">
      <alignment horizontal="justify" vertical="center"/>
    </xf>
    <xf numFmtId="166" fontId="20" fillId="25" borderId="10" xfId="32" applyFont="1" applyFill="1" applyBorder="1" applyAlignment="1">
      <alignment horizontal="justify" vertical="center"/>
    </xf>
    <xf numFmtId="166" fontId="37" fillId="24" borderId="10" xfId="32" applyFont="1" applyFill="1" applyBorder="1" applyAlignment="1">
      <alignment horizontal="center" vertical="center" wrapText="1"/>
    </xf>
    <xf numFmtId="166" fontId="35" fillId="0" borderId="10" xfId="32" applyFont="1" applyFill="1" applyBorder="1" applyAlignment="1">
      <alignment horizontal="justify" vertical="center"/>
    </xf>
    <xf numFmtId="166" fontId="20" fillId="0" borderId="13" xfId="32" applyFont="1" applyFill="1" applyBorder="1" applyAlignment="1">
      <alignment horizontal="justify" vertical="center" wrapText="1"/>
    </xf>
    <xf numFmtId="166" fontId="20" fillId="0" borderId="11" xfId="32" applyFont="1" applyFill="1" applyBorder="1" applyAlignment="1">
      <alignment horizontal="justify" vertical="center" wrapText="1"/>
    </xf>
    <xf numFmtId="0" fontId="20" fillId="0" borderId="10" xfId="0" applyFont="1" applyFill="1" applyBorder="1" applyAlignment="1">
      <alignment horizontal="justify" vertical="center"/>
    </xf>
    <xf numFmtId="0" fontId="35" fillId="0" borderId="0" xfId="0" applyFont="1" applyFill="1" applyAlignment="1">
      <alignment horizontal="justify" vertical="center"/>
    </xf>
    <xf numFmtId="169" fontId="20" fillId="0" borderId="10" xfId="0" applyNumberFormat="1" applyFont="1" applyFill="1" applyBorder="1" applyAlignment="1">
      <alignment horizontal="justify" vertical="center"/>
    </xf>
    <xf numFmtId="0" fontId="20" fillId="0" borderId="10" xfId="0" applyFont="1" applyFill="1" applyBorder="1" applyAlignment="1">
      <alignment horizontal="justify" vertical="center" wrapText="1"/>
    </xf>
    <xf numFmtId="167" fontId="22" fillId="24" borderId="10" xfId="32" applyNumberFormat="1" applyFont="1" applyFill="1" applyBorder="1" applyAlignment="1">
      <alignment horizontal="justify" vertical="center"/>
    </xf>
    <xf numFmtId="2" fontId="20" fillId="24" borderId="10" xfId="0" applyNumberFormat="1" applyFont="1" applyFill="1" applyBorder="1" applyAlignment="1">
      <alignment horizontal="justify" vertical="center"/>
    </xf>
    <xf numFmtId="2" fontId="20" fillId="0" borderId="10" xfId="32" applyNumberFormat="1" applyFont="1" applyFill="1" applyBorder="1" applyAlignment="1">
      <alignment horizontal="justify" vertical="center"/>
    </xf>
    <xf numFmtId="2" fontId="20" fillId="0" borderId="10" xfId="0" applyNumberFormat="1" applyFont="1" applyFill="1" applyBorder="1" applyAlignment="1">
      <alignment horizontal="justify" vertical="center" wrapText="1"/>
    </xf>
    <xf numFmtId="0" fontId="37" fillId="0" borderId="10" xfId="0" applyFont="1" applyFill="1" applyBorder="1" applyAlignment="1">
      <alignment horizontal="justify" vertical="center" wrapText="1"/>
    </xf>
    <xf numFmtId="0" fontId="22" fillId="0" borderId="0" xfId="0" applyFont="1" applyFill="1"/>
    <xf numFmtId="166" fontId="36" fillId="24" borderId="10" xfId="32" applyFont="1" applyFill="1" applyBorder="1" applyAlignment="1">
      <alignment horizontal="justify" vertical="center"/>
    </xf>
    <xf numFmtId="43" fontId="35" fillId="25" borderId="10" xfId="0" applyNumberFormat="1" applyFont="1" applyFill="1" applyBorder="1" applyAlignment="1">
      <alignment horizontal="justify" vertical="center"/>
    </xf>
    <xf numFmtId="166" fontId="35" fillId="24" borderId="10" xfId="32" applyFont="1" applyFill="1" applyBorder="1" applyAlignment="1">
      <alignment horizontal="justify" vertical="center"/>
    </xf>
    <xf numFmtId="166" fontId="35" fillId="25" borderId="10" xfId="32" applyFont="1" applyFill="1" applyBorder="1" applyAlignment="1">
      <alignment horizontal="justify" vertical="center"/>
    </xf>
    <xf numFmtId="166" fontId="20" fillId="24" borderId="11" xfId="32" applyFont="1" applyFill="1" applyBorder="1" applyAlignment="1">
      <alignment horizontal="justify" vertical="center" wrapText="1"/>
    </xf>
    <xf numFmtId="166" fontId="20" fillId="24" borderId="15" xfId="32" applyFont="1" applyFill="1" applyBorder="1" applyAlignment="1">
      <alignment horizontal="justify" vertical="center"/>
    </xf>
    <xf numFmtId="166" fontId="20" fillId="24" borderId="0" xfId="32" applyFont="1" applyFill="1" applyBorder="1" applyAlignment="1">
      <alignment horizontal="justify" vertical="center"/>
    </xf>
    <xf numFmtId="166" fontId="37" fillId="24" borderId="10" xfId="32" applyFont="1" applyFill="1" applyBorder="1" applyAlignment="1">
      <alignment horizontal="justify" vertical="center" wrapText="1"/>
    </xf>
    <xf numFmtId="166" fontId="20" fillId="0" borderId="12" xfId="32" applyFont="1" applyFill="1" applyBorder="1" applyAlignment="1">
      <alignment horizontal="justify" vertical="center" wrapText="1"/>
    </xf>
    <xf numFmtId="166" fontId="20" fillId="0" borderId="13" xfId="32" applyFont="1" applyFill="1" applyBorder="1" applyAlignment="1">
      <alignment horizontal="justify" vertical="center"/>
    </xf>
    <xf numFmtId="166" fontId="22" fillId="0" borderId="13" xfId="32" applyFont="1" applyFill="1" applyBorder="1" applyAlignment="1">
      <alignment horizontal="justify" vertical="center" wrapText="1"/>
    </xf>
    <xf numFmtId="0" fontId="21" fillId="24" borderId="16" xfId="0" applyFont="1" applyFill="1" applyBorder="1" applyAlignment="1">
      <alignment horizontal="justify" vertical="center"/>
    </xf>
    <xf numFmtId="0" fontId="20" fillId="24" borderId="16" xfId="0" applyFont="1" applyFill="1" applyBorder="1" applyAlignment="1">
      <alignment horizontal="justify" vertical="center" wrapText="1"/>
    </xf>
    <xf numFmtId="0" fontId="20" fillId="24" borderId="16" xfId="0" applyFont="1" applyFill="1" applyBorder="1" applyAlignment="1">
      <alignment horizontal="justify" vertical="center"/>
    </xf>
    <xf numFmtId="0" fontId="36" fillId="0" borderId="15" xfId="0" applyFont="1" applyFill="1" applyBorder="1" applyAlignment="1">
      <alignment horizontal="justify" vertical="center" wrapText="1"/>
    </xf>
    <xf numFmtId="0" fontId="21" fillId="0" borderId="15" xfId="0" applyFont="1" applyFill="1" applyBorder="1" applyAlignment="1">
      <alignment horizontal="justify" vertical="center" wrapText="1"/>
    </xf>
    <xf numFmtId="166" fontId="21" fillId="0" borderId="15" xfId="32" applyFont="1" applyFill="1" applyBorder="1" applyAlignment="1">
      <alignment horizontal="justify" vertical="center" wrapText="1"/>
    </xf>
    <xf numFmtId="166" fontId="20" fillId="0" borderId="0" xfId="32" applyFont="1" applyFill="1" applyBorder="1" applyAlignment="1">
      <alignment horizontal="justify" vertical="center" wrapText="1"/>
    </xf>
    <xf numFmtId="166" fontId="24" fillId="0" borderId="10" xfId="32" applyFont="1" applyFill="1" applyBorder="1" applyAlignment="1">
      <alignment horizontal="justify" vertical="center" wrapText="1"/>
    </xf>
    <xf numFmtId="166" fontId="20" fillId="0" borderId="10" xfId="32" applyFont="1" applyFill="1" applyBorder="1" applyAlignment="1">
      <alignment horizontal="right" vertical="distributed"/>
    </xf>
    <xf numFmtId="166" fontId="36" fillId="25" borderId="10" xfId="32" applyFont="1" applyFill="1" applyBorder="1" applyAlignment="1">
      <alignment horizontal="right" vertical="distributed"/>
    </xf>
    <xf numFmtId="166" fontId="35" fillId="0" borderId="10" xfId="32" applyFont="1" applyFill="1" applyBorder="1" applyAlignment="1">
      <alignment horizontal="right" vertical="distributed" wrapText="1"/>
    </xf>
    <xf numFmtId="166" fontId="35" fillId="0" borderId="10" xfId="32" applyFont="1" applyFill="1" applyBorder="1" applyAlignment="1">
      <alignment horizontal="right" vertical="distributed"/>
    </xf>
    <xf numFmtId="166" fontId="20" fillId="0" borderId="10" xfId="32" applyFont="1" applyFill="1" applyBorder="1" applyAlignment="1">
      <alignment horizontal="right" vertical="distributed" wrapText="1"/>
    </xf>
    <xf numFmtId="166" fontId="20" fillId="24" borderId="10" xfId="32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justify" vertical="center" wrapText="1"/>
    </xf>
    <xf numFmtId="0" fontId="20" fillId="0" borderId="16" xfId="0" applyFont="1" applyFill="1" applyBorder="1" applyAlignment="1">
      <alignment horizontal="justify" vertical="center" wrapText="1"/>
    </xf>
    <xf numFmtId="0" fontId="20" fillId="0" borderId="18" xfId="0" applyFont="1" applyFill="1" applyBorder="1" applyAlignment="1">
      <alignment horizontal="justify" vertical="center" wrapText="1"/>
    </xf>
    <xf numFmtId="167" fontId="22" fillId="0" borderId="10" xfId="32" applyNumberFormat="1" applyFont="1" applyFill="1" applyBorder="1" applyAlignment="1">
      <alignment horizontal="justify" vertical="center"/>
    </xf>
    <xf numFmtId="0" fontId="22" fillId="0" borderId="16" xfId="0" applyFont="1" applyFill="1" applyBorder="1" applyAlignment="1">
      <alignment horizontal="justify" vertical="center" wrapText="1"/>
    </xf>
    <xf numFmtId="0" fontId="20" fillId="0" borderId="19" xfId="0" applyFont="1" applyFill="1" applyBorder="1" applyAlignment="1">
      <alignment horizontal="justify" vertical="center" wrapText="1"/>
    </xf>
    <xf numFmtId="167" fontId="27" fillId="0" borderId="10" xfId="32" applyNumberFormat="1" applyFont="1" applyFill="1" applyBorder="1" applyAlignment="1">
      <alignment horizontal="right" vertical="distributed"/>
    </xf>
    <xf numFmtId="43" fontId="26" fillId="26" borderId="10" xfId="34" applyFont="1" applyFill="1" applyBorder="1" applyAlignment="1">
      <alignment horizontal="justify" vertical="center" wrapText="1"/>
    </xf>
    <xf numFmtId="0" fontId="26" fillId="26" borderId="10" xfId="0" applyFont="1" applyFill="1" applyBorder="1"/>
    <xf numFmtId="166" fontId="21" fillId="24" borderId="10" xfId="32" applyFont="1" applyFill="1" applyBorder="1" applyAlignment="1">
      <alignment horizontal="right" vertical="distributed"/>
    </xf>
    <xf numFmtId="166" fontId="24" fillId="0" borderId="10" xfId="32" applyFont="1" applyFill="1" applyBorder="1" applyAlignment="1">
      <alignment horizontal="right" vertical="distributed" wrapText="1"/>
    </xf>
    <xf numFmtId="166" fontId="37" fillId="0" borderId="10" xfId="32" applyFont="1" applyFill="1" applyBorder="1" applyAlignment="1">
      <alignment horizontal="right" vertical="distributed" wrapText="1"/>
    </xf>
    <xf numFmtId="166" fontId="22" fillId="0" borderId="10" xfId="32" applyFont="1" applyFill="1" applyBorder="1" applyAlignment="1">
      <alignment horizontal="right" vertical="distributed"/>
    </xf>
    <xf numFmtId="166" fontId="25" fillId="24" borderId="10" xfId="32" applyFont="1" applyFill="1" applyBorder="1" applyAlignment="1">
      <alignment horizontal="right" vertical="distributed"/>
    </xf>
    <xf numFmtId="166" fontId="36" fillId="0" borderId="10" xfId="32" applyFont="1" applyFill="1" applyBorder="1" applyAlignment="1">
      <alignment horizontal="right" vertical="distributed" wrapText="1"/>
    </xf>
    <xf numFmtId="166" fontId="35" fillId="24" borderId="10" xfId="32" applyFont="1" applyFill="1" applyBorder="1" applyAlignment="1">
      <alignment horizontal="right" vertical="distributed"/>
    </xf>
    <xf numFmtId="0" fontId="35" fillId="24" borderId="10" xfId="0" applyFont="1" applyFill="1" applyBorder="1" applyAlignment="1">
      <alignment horizontal="justify" vertical="center"/>
    </xf>
    <xf numFmtId="166" fontId="22" fillId="24" borderId="10" xfId="32" applyFont="1" applyFill="1" applyBorder="1" applyAlignment="1">
      <alignment horizontal="right" vertical="distributed"/>
    </xf>
    <xf numFmtId="166" fontId="37" fillId="0" borderId="10" xfId="32" applyFont="1" applyFill="1" applyBorder="1" applyAlignment="1">
      <alignment horizontal="justify" vertical="center"/>
    </xf>
    <xf numFmtId="166" fontId="37" fillId="0" borderId="10" xfId="32" applyFont="1" applyFill="1" applyBorder="1" applyAlignment="1">
      <alignment horizontal="justify" vertical="center" wrapText="1"/>
    </xf>
    <xf numFmtId="43" fontId="26" fillId="26" borderId="15" xfId="34" applyFont="1" applyFill="1" applyBorder="1" applyAlignment="1">
      <alignment horizontal="center" vertical="center" wrapText="1"/>
    </xf>
    <xf numFmtId="43" fontId="26" fillId="26" borderId="20" xfId="34" applyFont="1" applyFill="1" applyBorder="1" applyAlignment="1">
      <alignment horizontal="center" vertical="center" wrapText="1"/>
    </xf>
    <xf numFmtId="43" fontId="26" fillId="26" borderId="13" xfId="34" applyFont="1" applyFill="1" applyBorder="1" applyAlignment="1">
      <alignment horizontal="center" vertical="center" wrapText="1"/>
    </xf>
    <xf numFmtId="43" fontId="26" fillId="26" borderId="12" xfId="34" applyFont="1" applyFill="1" applyBorder="1" applyAlignment="1">
      <alignment horizontal="center" vertical="center" wrapText="1"/>
    </xf>
    <xf numFmtId="43" fontId="26" fillId="26" borderId="11" xfId="34" applyFont="1" applyFill="1" applyBorder="1" applyAlignment="1">
      <alignment horizontal="center" vertical="center" wrapText="1"/>
    </xf>
    <xf numFmtId="166" fontId="38" fillId="0" borderId="10" xfId="32" applyFont="1" applyFill="1" applyBorder="1" applyAlignment="1">
      <alignment horizontal="center" vertical="center" wrapText="1"/>
    </xf>
    <xf numFmtId="166" fontId="38" fillId="0" borderId="10" xfId="32" applyFont="1" applyFill="1" applyBorder="1" applyAlignment="1">
      <alignment horizontal="justify" vertical="center" wrapText="1"/>
    </xf>
    <xf numFmtId="166" fontId="20" fillId="0" borderId="21" xfId="32" applyFont="1" applyFill="1" applyBorder="1" applyAlignment="1">
      <alignment horizontal="justify" vertical="center" wrapText="1"/>
    </xf>
    <xf numFmtId="166" fontId="20" fillId="0" borderId="21" xfId="32" applyFont="1" applyFill="1" applyBorder="1" applyAlignment="1">
      <alignment horizontal="justify" vertical="center"/>
    </xf>
    <xf numFmtId="0" fontId="36" fillId="0" borderId="10" xfId="0" applyFont="1" applyFill="1" applyBorder="1" applyAlignment="1">
      <alignment horizontal="center" vertical="center" wrapText="1"/>
    </xf>
    <xf numFmtId="166" fontId="35" fillId="0" borderId="14" xfId="32" applyFont="1" applyFill="1" applyBorder="1" applyAlignment="1">
      <alignment horizontal="justify" vertical="center" wrapText="1"/>
    </xf>
    <xf numFmtId="166" fontId="35" fillId="24" borderId="14" xfId="32" applyFont="1" applyFill="1" applyBorder="1" applyAlignment="1">
      <alignment horizontal="justify" vertical="center" wrapText="1"/>
    </xf>
    <xf numFmtId="166" fontId="37" fillId="0" borderId="21" xfId="32" applyFont="1" applyFill="1" applyBorder="1" applyAlignment="1">
      <alignment horizontal="justify" vertical="center" wrapText="1"/>
    </xf>
    <xf numFmtId="166" fontId="37" fillId="0" borderId="14" xfId="32" applyFont="1" applyFill="1" applyBorder="1" applyAlignment="1">
      <alignment horizontal="justify" vertical="center" wrapText="1"/>
    </xf>
    <xf numFmtId="0" fontId="39" fillId="0" borderId="10" xfId="0" applyFont="1" applyFill="1" applyBorder="1" applyAlignment="1">
      <alignment horizontal="justify" vertical="center" wrapText="1"/>
    </xf>
    <xf numFmtId="0" fontId="35" fillId="0" borderId="10" xfId="39" applyNumberFormat="1" applyFont="1" applyFill="1" applyBorder="1" applyAlignment="1">
      <alignment horizontal="justify" vertical="center" wrapText="1"/>
    </xf>
    <xf numFmtId="166" fontId="21" fillId="24" borderId="19" xfId="32" applyFont="1" applyFill="1" applyBorder="1" applyAlignment="1">
      <alignment horizontal="justify" vertical="center"/>
    </xf>
    <xf numFmtId="0" fontId="21" fillId="24" borderId="19" xfId="0" applyFont="1" applyFill="1" applyBorder="1" applyAlignment="1">
      <alignment horizontal="justify" vertical="center"/>
    </xf>
    <xf numFmtId="166" fontId="21" fillId="0" borderId="10" xfId="32" applyFont="1" applyFill="1" applyBorder="1" applyAlignment="1">
      <alignment horizontal="justify" vertical="center"/>
    </xf>
    <xf numFmtId="0" fontId="35" fillId="0" borderId="10" xfId="0" applyFont="1" applyFill="1" applyBorder="1" applyAlignment="1">
      <alignment horizontal="center" vertical="center" wrapText="1"/>
    </xf>
    <xf numFmtId="166" fontId="37" fillId="24" borderId="10" xfId="32" applyFont="1" applyFill="1" applyBorder="1" applyAlignment="1">
      <alignment horizontal="right" vertical="distributed" wrapText="1"/>
    </xf>
    <xf numFmtId="166" fontId="35" fillId="0" borderId="0" xfId="32" applyFont="1" applyFill="1" applyAlignment="1">
      <alignment horizontal="right" vertical="distributed" wrapText="1"/>
    </xf>
    <xf numFmtId="0" fontId="35" fillId="0" borderId="0" xfId="0" applyFont="1" applyFill="1" applyAlignment="1">
      <alignment horizontal="right" vertical="distributed" wrapText="1"/>
    </xf>
    <xf numFmtId="166" fontId="35" fillId="25" borderId="10" xfId="32" applyFont="1" applyFill="1" applyBorder="1" applyAlignment="1">
      <alignment horizontal="right" vertical="distributed" wrapText="1"/>
    </xf>
    <xf numFmtId="166" fontId="36" fillId="27" borderId="10" xfId="32" applyFont="1" applyFill="1" applyBorder="1" applyAlignment="1">
      <alignment horizontal="right" vertical="distributed" wrapText="1"/>
    </xf>
    <xf numFmtId="0" fontId="36" fillId="0" borderId="0" xfId="0" applyFont="1" applyFill="1" applyAlignment="1">
      <alignment horizontal="right" vertical="distributed" wrapText="1"/>
    </xf>
    <xf numFmtId="0" fontId="20" fillId="0" borderId="16" xfId="0" applyFont="1" applyFill="1" applyBorder="1" applyAlignment="1">
      <alignment horizontal="justify" vertical="center"/>
    </xf>
    <xf numFmtId="166" fontId="24" fillId="0" borderId="22" xfId="32" applyFont="1" applyFill="1" applyBorder="1" applyAlignment="1">
      <alignment horizontal="justify" vertical="center" wrapText="1"/>
    </xf>
    <xf numFmtId="166" fontId="24" fillId="0" borderId="14" xfId="32" applyFont="1" applyFill="1" applyBorder="1" applyAlignment="1">
      <alignment horizontal="justify" vertical="center" wrapText="1"/>
    </xf>
    <xf numFmtId="0" fontId="22" fillId="0" borderId="23" xfId="0" applyFont="1" applyFill="1" applyBorder="1" applyAlignment="1">
      <alignment horizontal="justify" vertical="center" wrapText="1"/>
    </xf>
    <xf numFmtId="0" fontId="40" fillId="0" borderId="10" xfId="0" applyFont="1" applyFill="1" applyBorder="1" applyAlignment="1">
      <alignment horizontal="justify" vertical="center" wrapText="1"/>
    </xf>
    <xf numFmtId="0" fontId="35" fillId="24" borderId="10" xfId="0" applyFont="1" applyFill="1" applyBorder="1"/>
    <xf numFmtId="0" fontId="35" fillId="24" borderId="10" xfId="0" applyFont="1" applyFill="1" applyBorder="1" applyAlignment="1">
      <alignment horizontal="center"/>
    </xf>
    <xf numFmtId="0" fontId="35" fillId="0" borderId="10" xfId="0" applyFont="1" applyFill="1" applyBorder="1" applyAlignment="1"/>
    <xf numFmtId="166" fontId="20" fillId="0" borderId="13" xfId="32" applyFont="1" applyFill="1" applyBorder="1" applyAlignment="1">
      <alignment horizontal="right" vertical="distributed" wrapText="1"/>
    </xf>
    <xf numFmtId="166" fontId="20" fillId="0" borderId="11" xfId="32" applyFont="1" applyFill="1" applyBorder="1" applyAlignment="1">
      <alignment horizontal="right" vertical="distributed" wrapText="1"/>
    </xf>
    <xf numFmtId="166" fontId="20" fillId="0" borderId="14" xfId="32" applyFont="1" applyFill="1" applyBorder="1" applyAlignment="1">
      <alignment horizontal="justify" vertical="center"/>
    </xf>
    <xf numFmtId="166" fontId="37" fillId="24" borderId="11" xfId="32" applyFont="1" applyFill="1" applyBorder="1" applyAlignment="1">
      <alignment horizontal="right" vertical="distributed" wrapText="1"/>
    </xf>
    <xf numFmtId="0" fontId="26" fillId="26" borderId="10" xfId="0" applyFont="1" applyFill="1" applyBorder="1" applyAlignment="1">
      <alignment horizontal="center" vertical="center"/>
    </xf>
    <xf numFmtId="43" fontId="26" fillId="26" borderId="13" xfId="34" applyFont="1" applyFill="1" applyBorder="1" applyAlignment="1">
      <alignment horizontal="center" vertical="center" wrapText="1"/>
    </xf>
    <xf numFmtId="43" fontId="26" fillId="26" borderId="12" xfId="34" applyFont="1" applyFill="1" applyBorder="1" applyAlignment="1">
      <alignment horizontal="center" vertical="center" wrapText="1"/>
    </xf>
    <xf numFmtId="43" fontId="26" fillId="26" borderId="11" xfId="34" applyFont="1" applyFill="1" applyBorder="1" applyAlignment="1">
      <alignment horizontal="center" vertical="center" wrapText="1"/>
    </xf>
    <xf numFmtId="43" fontId="26" fillId="26" borderId="15" xfId="34" applyFont="1" applyFill="1" applyBorder="1" applyAlignment="1">
      <alignment horizontal="center" vertical="center" wrapText="1"/>
    </xf>
    <xf numFmtId="43" fontId="26" fillId="26" borderId="20" xfId="34" applyFont="1" applyFill="1" applyBorder="1" applyAlignment="1">
      <alignment horizontal="center" vertical="center" wrapText="1"/>
    </xf>
    <xf numFmtId="0" fontId="35" fillId="0" borderId="10" xfId="32" applyNumberFormat="1" applyFont="1" applyFill="1" applyBorder="1" applyAlignment="1">
      <alignment horizontal="justify" vertical="center" wrapText="1"/>
    </xf>
    <xf numFmtId="166" fontId="20" fillId="0" borderId="10" xfId="39" applyFont="1" applyFill="1" applyBorder="1" applyAlignment="1">
      <alignment horizontal="justify" vertical="center" wrapText="1"/>
    </xf>
    <xf numFmtId="0" fontId="35" fillId="24" borderId="10" xfId="0" applyFont="1" applyFill="1" applyBorder="1" applyAlignment="1">
      <alignment horizontal="justify" vertical="center" wrapText="1"/>
    </xf>
    <xf numFmtId="0" fontId="36" fillId="24" borderId="10" xfId="0" applyFont="1" applyFill="1" applyBorder="1" applyAlignment="1">
      <alignment horizontal="justify" vertical="center"/>
    </xf>
    <xf numFmtId="0" fontId="35" fillId="0" borderId="11" xfId="0" applyFont="1" applyFill="1" applyBorder="1" applyAlignment="1">
      <alignment horizontal="justify" vertical="center" wrapText="1"/>
    </xf>
    <xf numFmtId="166" fontId="35" fillId="0" borderId="13" xfId="32" applyFont="1" applyFill="1" applyBorder="1" applyAlignment="1">
      <alignment horizontal="justify" vertical="center" wrapText="1"/>
    </xf>
    <xf numFmtId="0" fontId="41" fillId="0" borderId="12" xfId="43" applyFont="1" applyFill="1" applyBorder="1" applyAlignment="1">
      <alignment horizontal="justify" vertical="center" wrapText="1"/>
    </xf>
    <xf numFmtId="0" fontId="41" fillId="0" borderId="11" xfId="43" applyFont="1" applyFill="1" applyBorder="1" applyAlignment="1">
      <alignment horizontal="justify" vertical="center" wrapText="1"/>
    </xf>
    <xf numFmtId="166" fontId="22" fillId="0" borderId="0" xfId="32" applyFont="1" applyFill="1" applyBorder="1" applyAlignment="1">
      <alignment horizontal="justify" vertical="center" wrapText="1"/>
    </xf>
    <xf numFmtId="166" fontId="20" fillId="0" borderId="0" xfId="32" applyFont="1" applyFill="1" applyAlignment="1">
      <alignment horizontal="justify" vertical="center" wrapText="1"/>
    </xf>
    <xf numFmtId="166" fontId="20" fillId="0" borderId="17" xfId="32" applyFont="1" applyFill="1" applyBorder="1" applyAlignment="1">
      <alignment horizontal="justify" vertical="center" wrapText="1"/>
    </xf>
    <xf numFmtId="166" fontId="20" fillId="0" borderId="24" xfId="32" applyFont="1" applyFill="1" applyBorder="1" applyAlignment="1">
      <alignment horizontal="justify" vertical="center" wrapText="1"/>
    </xf>
    <xf numFmtId="166" fontId="20" fillId="24" borderId="12" xfId="32" applyFont="1" applyFill="1" applyBorder="1" applyAlignment="1">
      <alignment horizontal="justify" vertical="center" wrapText="1"/>
    </xf>
    <xf numFmtId="166" fontId="20" fillId="24" borderId="0" xfId="32" applyFont="1" applyFill="1" applyBorder="1" applyAlignment="1">
      <alignment horizontal="justify" vertical="center" wrapText="1"/>
    </xf>
    <xf numFmtId="166" fontId="24" fillId="0" borderId="10" xfId="32" applyFont="1" applyFill="1" applyBorder="1" applyAlignment="1">
      <alignment horizontal="justify" vertical="center"/>
    </xf>
    <xf numFmtId="166" fontId="23" fillId="0" borderId="10" xfId="32" applyFont="1" applyFill="1" applyBorder="1" applyAlignment="1">
      <alignment horizontal="justify" vertical="center" wrapText="1"/>
    </xf>
    <xf numFmtId="166" fontId="37" fillId="0" borderId="13" xfId="32" applyFont="1" applyFill="1" applyBorder="1" applyAlignment="1">
      <alignment horizontal="justify" vertical="center" wrapText="1"/>
    </xf>
    <xf numFmtId="166" fontId="36" fillId="24" borderId="10" xfId="32" applyFont="1" applyFill="1" applyBorder="1" applyAlignment="1">
      <alignment horizontal="right" vertical="center"/>
    </xf>
    <xf numFmtId="166" fontId="20" fillId="0" borderId="15" xfId="32" applyFont="1" applyFill="1" applyBorder="1" applyAlignment="1">
      <alignment horizontal="right" vertical="distributed" wrapText="1"/>
    </xf>
    <xf numFmtId="0" fontId="42" fillId="24" borderId="20" xfId="0" applyFont="1" applyFill="1" applyBorder="1" applyAlignment="1">
      <alignment vertical="center" wrapText="1"/>
    </xf>
    <xf numFmtId="0" fontId="42" fillId="24" borderId="14" xfId="0" applyFont="1" applyFill="1" applyBorder="1" applyAlignment="1">
      <alignment vertical="center" wrapText="1"/>
    </xf>
    <xf numFmtId="0" fontId="42" fillId="25" borderId="20" xfId="0" applyFont="1" applyFill="1" applyBorder="1" applyAlignment="1"/>
    <xf numFmtId="0" fontId="42" fillId="25" borderId="14" xfId="0" applyFont="1" applyFill="1" applyBorder="1" applyAlignment="1"/>
    <xf numFmtId="43" fontId="26" fillId="26" borderId="21" xfId="34" applyFont="1" applyFill="1" applyBorder="1" applyAlignment="1">
      <alignment horizontal="center" vertical="center" wrapText="1"/>
    </xf>
    <xf numFmtId="166" fontId="45" fillId="0" borderId="0" xfId="32" applyFont="1" applyFill="1"/>
    <xf numFmtId="166" fontId="45" fillId="0" borderId="0" xfId="32" applyFont="1" applyFill="1" applyAlignment="1">
      <alignment horizontal="center"/>
    </xf>
    <xf numFmtId="166" fontId="45" fillId="0" borderId="0" xfId="32" applyFont="1" applyFill="1" applyAlignment="1">
      <alignment horizontal="justify" vertical="center"/>
    </xf>
    <xf numFmtId="166" fontId="45" fillId="0" borderId="0" xfId="32" applyFont="1" applyFill="1" applyAlignment="1">
      <alignment horizontal="justify" vertical="center" wrapText="1"/>
    </xf>
    <xf numFmtId="43" fontId="35" fillId="0" borderId="0" xfId="0" applyNumberFormat="1" applyFont="1" applyFill="1"/>
    <xf numFmtId="166" fontId="35" fillId="25" borderId="0" xfId="32" applyFont="1" applyFill="1"/>
    <xf numFmtId="166" fontId="47" fillId="0" borderId="0" xfId="32" applyFont="1" applyFill="1" applyAlignment="1">
      <alignment horizontal="right"/>
    </xf>
    <xf numFmtId="166" fontId="46" fillId="0" borderId="10" xfId="32" applyFont="1" applyFill="1" applyBorder="1" applyAlignment="1">
      <alignment horizontal="right" vertical="distributed" wrapText="1"/>
    </xf>
    <xf numFmtId="166" fontId="31" fillId="24" borderId="19" xfId="32" applyFont="1" applyFill="1" applyBorder="1" applyAlignment="1">
      <alignment horizontal="right" vertical="center"/>
    </xf>
    <xf numFmtId="166" fontId="46" fillId="25" borderId="10" xfId="32" applyFont="1" applyFill="1" applyBorder="1" applyAlignment="1">
      <alignment horizontal="right" vertical="distributed"/>
    </xf>
    <xf numFmtId="166" fontId="46" fillId="24" borderId="10" xfId="32" applyFont="1" applyFill="1" applyBorder="1" applyAlignment="1">
      <alignment horizontal="right" vertical="center" wrapText="1"/>
    </xf>
    <xf numFmtId="166" fontId="31" fillId="0" borderId="10" xfId="32" applyFont="1" applyFill="1" applyBorder="1" applyAlignment="1">
      <alignment horizontal="right" vertical="distributed" wrapText="1"/>
    </xf>
    <xf numFmtId="166" fontId="32" fillId="0" borderId="10" xfId="32" applyFont="1" applyFill="1" applyBorder="1" applyAlignment="1">
      <alignment horizontal="right" vertical="distributed" wrapText="1"/>
    </xf>
    <xf numFmtId="166" fontId="46" fillId="24" borderId="10" xfId="32" applyFont="1" applyFill="1" applyBorder="1" applyAlignment="1">
      <alignment horizontal="right" vertical="distributed"/>
    </xf>
    <xf numFmtId="166" fontId="33" fillId="0" borderId="10" xfId="32" applyFont="1" applyFill="1" applyBorder="1" applyAlignment="1">
      <alignment horizontal="right" vertical="distributed"/>
    </xf>
    <xf numFmtId="166" fontId="31" fillId="24" borderId="15" xfId="32" applyFont="1" applyFill="1" applyBorder="1" applyAlignment="1">
      <alignment horizontal="right" vertical="center"/>
    </xf>
    <xf numFmtId="166" fontId="34" fillId="24" borderId="10" xfId="32" applyFont="1" applyFill="1" applyBorder="1" applyAlignment="1">
      <alignment horizontal="right" vertical="distributed"/>
    </xf>
    <xf numFmtId="166" fontId="31" fillId="24" borderId="10" xfId="32" applyFont="1" applyFill="1" applyBorder="1" applyAlignment="1">
      <alignment horizontal="right" vertical="distributed"/>
    </xf>
    <xf numFmtId="166" fontId="31" fillId="24" borderId="10" xfId="32" applyFont="1" applyFill="1" applyBorder="1" applyAlignment="1">
      <alignment horizontal="right" vertical="distributed" wrapText="1"/>
    </xf>
    <xf numFmtId="166" fontId="31" fillId="25" borderId="10" xfId="32" applyFont="1" applyFill="1" applyBorder="1" applyAlignment="1">
      <alignment horizontal="right" vertical="distributed" wrapText="1"/>
    </xf>
    <xf numFmtId="166" fontId="48" fillId="0" borderId="10" xfId="32" applyFont="1" applyFill="1" applyBorder="1" applyAlignment="1">
      <alignment horizontal="right" vertical="distributed" wrapText="1"/>
    </xf>
    <xf numFmtId="166" fontId="49" fillId="24" borderId="10" xfId="32" applyFont="1" applyFill="1" applyBorder="1" applyAlignment="1">
      <alignment horizontal="right" vertical="distributed" wrapText="1"/>
    </xf>
    <xf numFmtId="166" fontId="46" fillId="25" borderId="10" xfId="32" applyFont="1" applyFill="1" applyBorder="1" applyAlignment="1">
      <alignment horizontal="right" vertical="distributed" wrapText="1"/>
    </xf>
    <xf numFmtId="166" fontId="47" fillId="0" borderId="0" xfId="32" applyFont="1" applyFill="1" applyAlignment="1">
      <alignment horizontal="right" vertical="distributed" wrapText="1"/>
    </xf>
    <xf numFmtId="0" fontId="47" fillId="0" borderId="0" xfId="0" applyFont="1" applyFill="1" applyAlignment="1">
      <alignment horizontal="right"/>
    </xf>
    <xf numFmtId="166" fontId="46" fillId="24" borderId="10" xfId="32" applyFont="1" applyFill="1" applyBorder="1" applyAlignment="1">
      <alignment horizontal="right" vertical="center"/>
    </xf>
    <xf numFmtId="166" fontId="46" fillId="25" borderId="0" xfId="32" applyFont="1" applyFill="1" applyAlignment="1">
      <alignment horizontal="right"/>
    </xf>
    <xf numFmtId="166" fontId="31" fillId="24" borderId="11" xfId="32" applyFont="1" applyFill="1" applyBorder="1" applyAlignment="1">
      <alignment horizontal="right" vertical="center" wrapText="1"/>
    </xf>
    <xf numFmtId="166" fontId="31" fillId="24" borderId="10" xfId="32" applyFont="1" applyFill="1" applyBorder="1" applyAlignment="1">
      <alignment horizontal="right" vertical="center"/>
    </xf>
    <xf numFmtId="166" fontId="31" fillId="25" borderId="10" xfId="32" applyFont="1" applyFill="1" applyBorder="1" applyAlignment="1">
      <alignment horizontal="right" vertical="center"/>
    </xf>
    <xf numFmtId="166" fontId="34" fillId="24" borderId="10" xfId="32" applyFont="1" applyFill="1" applyBorder="1" applyAlignment="1">
      <alignment horizontal="right" vertical="center" wrapText="1"/>
    </xf>
    <xf numFmtId="166" fontId="31" fillId="24" borderId="12" xfId="32" applyFont="1" applyFill="1" applyBorder="1" applyAlignment="1">
      <alignment horizontal="right" vertical="center" wrapText="1"/>
    </xf>
    <xf numFmtId="166" fontId="31" fillId="24" borderId="0" xfId="32" applyFont="1" applyFill="1" applyAlignment="1">
      <alignment horizontal="right"/>
    </xf>
    <xf numFmtId="166" fontId="32" fillId="0" borderId="10" xfId="32" applyFont="1" applyFill="1" applyBorder="1" applyAlignment="1">
      <alignment horizontal="right" vertical="center"/>
    </xf>
    <xf numFmtId="166" fontId="31" fillId="24" borderId="10" xfId="32" applyFont="1" applyFill="1" applyBorder="1" applyAlignment="1">
      <alignment horizontal="right"/>
    </xf>
    <xf numFmtId="166" fontId="49" fillId="24" borderId="10" xfId="32" applyFont="1" applyFill="1" applyBorder="1" applyAlignment="1">
      <alignment horizontal="right" vertical="center" wrapText="1"/>
    </xf>
    <xf numFmtId="166" fontId="20" fillId="0" borderId="13" xfId="32" applyFont="1" applyFill="1" applyBorder="1" applyAlignment="1">
      <alignment vertical="center" wrapText="1"/>
    </xf>
    <xf numFmtId="166" fontId="25" fillId="0" borderId="13" xfId="32" applyFont="1" applyFill="1" applyBorder="1" applyAlignment="1">
      <alignment vertical="center" wrapText="1"/>
    </xf>
    <xf numFmtId="166" fontId="22" fillId="0" borderId="12" xfId="32" applyFont="1" applyFill="1" applyBorder="1" applyAlignment="1">
      <alignment vertical="center" wrapText="1"/>
    </xf>
    <xf numFmtId="166" fontId="22" fillId="0" borderId="11" xfId="32" applyFont="1" applyFill="1" applyBorder="1" applyAlignment="1">
      <alignment vertical="center" wrapText="1"/>
    </xf>
    <xf numFmtId="0" fontId="35" fillId="28" borderId="10" xfId="0" applyFont="1" applyFill="1" applyBorder="1" applyAlignment="1">
      <alignment horizontal="justify" vertical="center" wrapText="1"/>
    </xf>
    <xf numFmtId="166" fontId="20" fillId="28" borderId="13" xfId="32" applyFont="1" applyFill="1" applyBorder="1" applyAlignment="1">
      <alignment vertical="center" wrapText="1"/>
    </xf>
    <xf numFmtId="166" fontId="20" fillId="28" borderId="13" xfId="32" applyFont="1" applyFill="1" applyBorder="1" applyAlignment="1">
      <alignment horizontal="justify" vertical="center" wrapText="1"/>
    </xf>
    <xf numFmtId="166" fontId="20" fillId="28" borderId="13" xfId="32" applyFont="1" applyFill="1" applyBorder="1" applyAlignment="1">
      <alignment horizontal="justify" vertical="center"/>
    </xf>
    <xf numFmtId="166" fontId="20" fillId="28" borderId="10" xfId="32" applyFont="1" applyFill="1" applyBorder="1" applyAlignment="1">
      <alignment horizontal="justify" vertical="center" wrapText="1"/>
    </xf>
    <xf numFmtId="0" fontId="28" fillId="0" borderId="0" xfId="0" applyFont="1" applyFill="1" applyAlignment="1">
      <alignment horizontal="left"/>
    </xf>
    <xf numFmtId="0" fontId="29" fillId="0" borderId="28" xfId="0" applyFont="1" applyFill="1" applyBorder="1" applyAlignment="1">
      <alignment horizontal="center"/>
    </xf>
    <xf numFmtId="0" fontId="42" fillId="24" borderId="15" xfId="0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 wrapText="1"/>
    </xf>
    <xf numFmtId="0" fontId="42" fillId="25" borderId="15" xfId="0" applyFont="1" applyFill="1" applyBorder="1" applyAlignment="1">
      <alignment horizontal="center"/>
    </xf>
    <xf numFmtId="0" fontId="42" fillId="25" borderId="20" xfId="0" applyFont="1" applyFill="1" applyBorder="1" applyAlignment="1">
      <alignment horizontal="center"/>
    </xf>
    <xf numFmtId="0" fontId="42" fillId="25" borderId="14" xfId="0" applyFont="1" applyFill="1" applyBorder="1" applyAlignment="1">
      <alignment horizontal="center"/>
    </xf>
    <xf numFmtId="43" fontId="26" fillId="26" borderId="10" xfId="34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justify" vertical="center" wrapText="1"/>
    </xf>
    <xf numFmtId="0" fontId="36" fillId="0" borderId="12" xfId="0" applyFont="1" applyFill="1" applyBorder="1" applyAlignment="1">
      <alignment horizontal="justify" vertical="center" wrapText="1"/>
    </xf>
    <xf numFmtId="0" fontId="36" fillId="0" borderId="11" xfId="0" applyFont="1" applyFill="1" applyBorder="1" applyAlignment="1">
      <alignment horizontal="justify" vertical="center" wrapText="1"/>
    </xf>
    <xf numFmtId="0" fontId="43" fillId="28" borderId="13" xfId="0" applyFont="1" applyFill="1" applyBorder="1" applyAlignment="1">
      <alignment horizontal="justify" vertical="center" wrapText="1"/>
    </xf>
    <xf numFmtId="0" fontId="43" fillId="28" borderId="12" xfId="0" applyFont="1" applyFill="1" applyBorder="1" applyAlignment="1">
      <alignment horizontal="justify" vertical="center" wrapText="1"/>
    </xf>
    <xf numFmtId="0" fontId="43" fillId="28" borderId="11" xfId="0" applyFont="1" applyFill="1" applyBorder="1" applyAlignment="1">
      <alignment horizontal="justify" vertical="center" wrapText="1"/>
    </xf>
    <xf numFmtId="43" fontId="26" fillId="26" borderId="13" xfId="34" applyFont="1" applyFill="1" applyBorder="1" applyAlignment="1">
      <alignment horizontal="center" vertical="center" wrapText="1"/>
    </xf>
    <xf numFmtId="43" fontId="26" fillId="26" borderId="12" xfId="34" applyFont="1" applyFill="1" applyBorder="1" applyAlignment="1">
      <alignment horizontal="center" vertical="center" wrapText="1"/>
    </xf>
    <xf numFmtId="43" fontId="26" fillId="26" borderId="11" xfId="34" applyFont="1" applyFill="1" applyBorder="1" applyAlignment="1">
      <alignment horizontal="center" vertical="center" wrapText="1"/>
    </xf>
    <xf numFmtId="166" fontId="21" fillId="0" borderId="13" xfId="32" applyFont="1" applyFill="1" applyBorder="1" applyAlignment="1">
      <alignment horizontal="center" vertical="center" wrapText="1"/>
    </xf>
    <xf numFmtId="166" fontId="21" fillId="0" borderId="12" xfId="32" applyFont="1" applyFill="1" applyBorder="1" applyAlignment="1">
      <alignment horizontal="center" vertical="center" wrapText="1"/>
    </xf>
    <xf numFmtId="166" fontId="21" fillId="0" borderId="11" xfId="32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left"/>
    </xf>
    <xf numFmtId="0" fontId="42" fillId="24" borderId="14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justify" vertical="center" wrapText="1"/>
    </xf>
    <xf numFmtId="0" fontId="21" fillId="0" borderId="12" xfId="0" applyFont="1" applyFill="1" applyBorder="1" applyAlignment="1">
      <alignment horizontal="justify" vertical="center" wrapText="1"/>
    </xf>
    <xf numFmtId="0" fontId="21" fillId="0" borderId="11" xfId="0" applyFont="1" applyFill="1" applyBorder="1" applyAlignment="1">
      <alignment horizontal="justify" vertical="center" wrapText="1"/>
    </xf>
    <xf numFmtId="166" fontId="20" fillId="0" borderId="21" xfId="32" applyFont="1" applyFill="1" applyBorder="1" applyAlignment="1">
      <alignment horizontal="justify" vertical="center" wrapText="1"/>
    </xf>
    <xf numFmtId="166" fontId="20" fillId="0" borderId="27" xfId="32" applyFont="1" applyFill="1" applyBorder="1" applyAlignment="1">
      <alignment horizontal="justify" vertical="center" wrapText="1"/>
    </xf>
    <xf numFmtId="166" fontId="22" fillId="0" borderId="13" xfId="32" applyFont="1" applyFill="1" applyBorder="1" applyAlignment="1">
      <alignment horizontal="justify" vertical="center" wrapText="1"/>
    </xf>
    <xf numFmtId="166" fontId="22" fillId="0" borderId="11" xfId="32" applyFont="1" applyFill="1" applyBorder="1" applyAlignment="1">
      <alignment horizontal="justify" vertical="center" wrapText="1"/>
    </xf>
    <xf numFmtId="166" fontId="44" fillId="27" borderId="15" xfId="32" applyFont="1" applyFill="1" applyBorder="1" applyAlignment="1">
      <alignment horizontal="center" vertical="distributed" wrapText="1"/>
    </xf>
    <xf numFmtId="166" fontId="44" fillId="27" borderId="20" xfId="32" applyFont="1" applyFill="1" applyBorder="1" applyAlignment="1">
      <alignment horizontal="center" vertical="distributed" wrapText="1"/>
    </xf>
    <xf numFmtId="166" fontId="44" fillId="27" borderId="14" xfId="32" applyFont="1" applyFill="1" applyBorder="1" applyAlignment="1">
      <alignment horizontal="center" vertical="distributed" wrapText="1"/>
    </xf>
    <xf numFmtId="0" fontId="36" fillId="0" borderId="10" xfId="0" applyFont="1" applyFill="1" applyBorder="1" applyAlignment="1">
      <alignment horizontal="center" vertical="center" wrapText="1"/>
    </xf>
    <xf numFmtId="166" fontId="26" fillId="26" borderId="13" xfId="32" applyFont="1" applyFill="1" applyBorder="1" applyAlignment="1">
      <alignment horizontal="center" vertical="center" wrapText="1"/>
    </xf>
    <xf numFmtId="166" fontId="26" fillId="26" borderId="12" xfId="32" applyFont="1" applyFill="1" applyBorder="1" applyAlignment="1">
      <alignment horizontal="center" vertical="center" wrapText="1"/>
    </xf>
    <xf numFmtId="166" fontId="26" fillId="26" borderId="11" xfId="32" applyFont="1" applyFill="1" applyBorder="1" applyAlignment="1">
      <alignment horizontal="center" vertical="center" wrapText="1"/>
    </xf>
    <xf numFmtId="43" fontId="26" fillId="26" borderId="20" xfId="34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justify" vertical="center"/>
    </xf>
    <xf numFmtId="0" fontId="35" fillId="0" borderId="11" xfId="0" applyFont="1" applyFill="1" applyBorder="1" applyAlignment="1">
      <alignment horizontal="justify" vertical="center"/>
    </xf>
    <xf numFmtId="43" fontId="26" fillId="26" borderId="15" xfId="34" applyFont="1" applyFill="1" applyBorder="1" applyAlignment="1">
      <alignment horizontal="center" vertical="center" wrapText="1"/>
    </xf>
    <xf numFmtId="43" fontId="26" fillId="26" borderId="14" xfId="34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justify" vertical="center"/>
    </xf>
    <xf numFmtId="43" fontId="30" fillId="26" borderId="13" xfId="34" applyFont="1" applyFill="1" applyBorder="1" applyAlignment="1">
      <alignment horizontal="right" vertical="center" wrapText="1"/>
    </xf>
    <xf numFmtId="43" fontId="30" fillId="26" borderId="12" xfId="34" applyFont="1" applyFill="1" applyBorder="1" applyAlignment="1">
      <alignment horizontal="right" vertical="center" wrapText="1"/>
    </xf>
    <xf numFmtId="43" fontId="30" fillId="26" borderId="11" xfId="34" applyFont="1" applyFill="1" applyBorder="1" applyAlignment="1">
      <alignment horizontal="right" vertical="center" wrapText="1"/>
    </xf>
    <xf numFmtId="43" fontId="26" fillId="26" borderId="15" xfId="34" applyFont="1" applyFill="1" applyBorder="1" applyAlignment="1">
      <alignment horizontal="center" vertical="center"/>
    </xf>
    <xf numFmtId="43" fontId="26" fillId="26" borderId="14" xfId="34" applyFont="1" applyFill="1" applyBorder="1" applyAlignment="1">
      <alignment horizontal="center" vertical="center"/>
    </xf>
    <xf numFmtId="43" fontId="26" fillId="26" borderId="24" xfId="34" applyFont="1" applyFill="1" applyBorder="1" applyAlignment="1">
      <alignment horizontal="center" vertical="center" wrapText="1"/>
    </xf>
    <xf numFmtId="43" fontId="26" fillId="26" borderId="25" xfId="34" applyFont="1" applyFill="1" applyBorder="1" applyAlignment="1">
      <alignment horizontal="center" vertical="center" wrapText="1"/>
    </xf>
    <xf numFmtId="43" fontId="26" fillId="26" borderId="21" xfId="34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justify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66" fontId="20" fillId="28" borderId="13" xfId="32" applyFont="1" applyFill="1" applyBorder="1" applyAlignment="1">
      <alignment horizontal="justify" vertical="center" wrapText="1"/>
    </xf>
    <xf numFmtId="166" fontId="20" fillId="28" borderId="11" xfId="32" applyFont="1" applyFill="1" applyBorder="1" applyAlignment="1">
      <alignment horizontal="justify" vertical="center" wrapText="1"/>
    </xf>
    <xf numFmtId="166" fontId="35" fillId="0" borderId="10" xfId="32" applyFont="1" applyFill="1" applyBorder="1" applyAlignment="1">
      <alignment horizontal="justify" vertical="center" wrapText="1"/>
    </xf>
    <xf numFmtId="166" fontId="20" fillId="28" borderId="10" xfId="32" applyFont="1" applyFill="1" applyBorder="1" applyAlignment="1">
      <alignment horizontal="justify" vertical="center" wrapText="1"/>
    </xf>
    <xf numFmtId="166" fontId="22" fillId="0" borderId="10" xfId="32" applyFont="1" applyFill="1" applyBorder="1" applyAlignment="1">
      <alignment horizontal="justify" vertical="center" wrapText="1"/>
    </xf>
    <xf numFmtId="166" fontId="21" fillId="0" borderId="13" xfId="32" applyFont="1" applyFill="1" applyBorder="1" applyAlignment="1">
      <alignment horizontal="justify" vertical="center" wrapText="1"/>
    </xf>
    <xf numFmtId="166" fontId="21" fillId="0" borderId="12" xfId="32" applyFont="1" applyFill="1" applyBorder="1" applyAlignment="1">
      <alignment horizontal="justify" vertical="center" wrapText="1"/>
    </xf>
    <xf numFmtId="166" fontId="21" fillId="0" borderId="11" xfId="32" applyFont="1" applyFill="1" applyBorder="1" applyAlignment="1">
      <alignment horizontal="justify" vertical="center" wrapText="1"/>
    </xf>
    <xf numFmtId="166" fontId="22" fillId="28" borderId="13" xfId="32" applyFont="1" applyFill="1" applyBorder="1" applyAlignment="1">
      <alignment horizontal="justify" vertical="center" wrapText="1"/>
    </xf>
    <xf numFmtId="166" fontId="22" fillId="28" borderId="12" xfId="32" applyFont="1" applyFill="1" applyBorder="1" applyAlignment="1">
      <alignment horizontal="justify" vertical="center" wrapText="1"/>
    </xf>
    <xf numFmtId="166" fontId="22" fillId="28" borderId="11" xfId="32" applyFont="1" applyFill="1" applyBorder="1" applyAlignment="1">
      <alignment horizontal="justify" vertical="center" wrapText="1"/>
    </xf>
    <xf numFmtId="166" fontId="22" fillId="0" borderId="12" xfId="32" applyFont="1" applyFill="1" applyBorder="1" applyAlignment="1">
      <alignment horizontal="justify" vertical="center" wrapText="1"/>
    </xf>
    <xf numFmtId="166" fontId="21" fillId="28" borderId="14" xfId="32" applyFont="1" applyFill="1" applyBorder="1" applyAlignment="1">
      <alignment horizontal="justify" vertical="center" wrapText="1"/>
    </xf>
    <xf numFmtId="166" fontId="20" fillId="0" borderId="13" xfId="32" applyFont="1" applyFill="1" applyBorder="1" applyAlignment="1">
      <alignment horizontal="justify" vertical="center" wrapText="1"/>
    </xf>
    <xf numFmtId="166" fontId="20" fillId="0" borderId="11" xfId="32" applyFont="1" applyFill="1" applyBorder="1" applyAlignment="1">
      <alignment horizontal="justify" vertical="center" wrapText="1"/>
    </xf>
    <xf numFmtId="166" fontId="20" fillId="0" borderId="12" xfId="32" applyFont="1" applyFill="1" applyBorder="1" applyAlignment="1">
      <alignment horizontal="justify" vertical="center" wrapText="1"/>
    </xf>
    <xf numFmtId="166" fontId="20" fillId="0" borderId="10" xfId="32" applyFont="1" applyFill="1" applyBorder="1" applyAlignment="1">
      <alignment horizontal="justify" vertical="center" wrapText="1"/>
    </xf>
    <xf numFmtId="166" fontId="22" fillId="0" borderId="21" xfId="32" applyFont="1" applyFill="1" applyBorder="1" applyAlignment="1">
      <alignment horizontal="justify" vertical="center" wrapText="1"/>
    </xf>
    <xf numFmtId="166" fontId="22" fillId="0" borderId="27" xfId="32" applyFont="1" applyFill="1" applyBorder="1" applyAlignment="1">
      <alignment horizontal="justify" vertical="center" wrapText="1"/>
    </xf>
    <xf numFmtId="166" fontId="22" fillId="0" borderId="22" xfId="32" applyFont="1" applyFill="1" applyBorder="1" applyAlignment="1">
      <alignment horizontal="justify" vertical="center" wrapText="1"/>
    </xf>
    <xf numFmtId="166" fontId="20" fillId="28" borderId="14" xfId="32" applyFont="1" applyFill="1" applyBorder="1" applyAlignment="1">
      <alignment horizontal="justify" vertical="center" wrapText="1"/>
    </xf>
    <xf numFmtId="166" fontId="20" fillId="0" borderId="13" xfId="32" applyFont="1" applyFill="1" applyBorder="1" applyAlignment="1">
      <alignment horizontal="center" vertical="center" wrapText="1"/>
    </xf>
    <xf numFmtId="166" fontId="20" fillId="0" borderId="12" xfId="32" applyFont="1" applyFill="1" applyBorder="1" applyAlignment="1">
      <alignment horizontal="center" vertical="center" wrapText="1"/>
    </xf>
    <xf numFmtId="166" fontId="20" fillId="0" borderId="11" xfId="32" applyFont="1" applyFill="1" applyBorder="1" applyAlignment="1">
      <alignment horizontal="center" vertical="center" wrapText="1"/>
    </xf>
    <xf numFmtId="166" fontId="22" fillId="0" borderId="13" xfId="32" applyFont="1" applyFill="1" applyBorder="1" applyAlignment="1">
      <alignment horizontal="center" vertical="center" wrapText="1"/>
    </xf>
    <xf numFmtId="166" fontId="22" fillId="0" borderId="12" xfId="32" applyFont="1" applyFill="1" applyBorder="1" applyAlignment="1">
      <alignment horizontal="center" vertical="center" wrapText="1"/>
    </xf>
    <xf numFmtId="166" fontId="22" fillId="0" borderId="11" xfId="32" applyFont="1" applyFill="1" applyBorder="1" applyAlignment="1">
      <alignment horizontal="center" vertical="center" wrapText="1"/>
    </xf>
    <xf numFmtId="166" fontId="20" fillId="28" borderId="13" xfId="32" applyFont="1" applyFill="1" applyBorder="1" applyAlignment="1">
      <alignment horizontal="center" vertical="center" wrapText="1"/>
    </xf>
    <xf numFmtId="166" fontId="20" fillId="28" borderId="12" xfId="32" applyFont="1" applyFill="1" applyBorder="1" applyAlignment="1">
      <alignment horizontal="center" vertical="center" wrapText="1"/>
    </xf>
    <xf numFmtId="166" fontId="20" fillId="28" borderId="11" xfId="32" applyFont="1" applyFill="1" applyBorder="1" applyAlignment="1">
      <alignment horizontal="center" vertical="center" wrapText="1"/>
    </xf>
    <xf numFmtId="166" fontId="20" fillId="0" borderId="24" xfId="32" applyFont="1" applyFill="1" applyBorder="1" applyAlignment="1">
      <alignment horizontal="justify" vertical="center" wrapText="1"/>
    </xf>
    <xf numFmtId="166" fontId="20" fillId="0" borderId="13" xfId="32" applyFont="1" applyFill="1" applyBorder="1" applyAlignment="1">
      <alignment horizontal="justify" vertical="center"/>
    </xf>
    <xf numFmtId="166" fontId="20" fillId="0" borderId="12" xfId="32" applyFont="1" applyFill="1" applyBorder="1" applyAlignment="1">
      <alignment horizontal="justify" vertical="center"/>
    </xf>
    <xf numFmtId="166" fontId="20" fillId="0" borderId="11" xfId="32" applyFont="1" applyFill="1" applyBorder="1" applyAlignment="1">
      <alignment horizontal="justify" vertical="center"/>
    </xf>
    <xf numFmtId="166" fontId="20" fillId="0" borderId="26" xfId="32" applyFont="1" applyFill="1" applyBorder="1" applyAlignment="1">
      <alignment horizontal="justify" vertical="center" wrapText="1"/>
    </xf>
    <xf numFmtId="166" fontId="38" fillId="0" borderId="13" xfId="32" applyFont="1" applyFill="1" applyBorder="1" applyAlignment="1">
      <alignment horizontal="center" vertical="center" wrapText="1"/>
    </xf>
    <xf numFmtId="166" fontId="38" fillId="0" borderId="12" xfId="32" applyFont="1" applyFill="1" applyBorder="1" applyAlignment="1">
      <alignment horizontal="center" vertical="center" wrapText="1"/>
    </xf>
    <xf numFmtId="166" fontId="38" fillId="0" borderId="11" xfId="32" applyFont="1" applyFill="1" applyBorder="1" applyAlignment="1">
      <alignment horizontal="center" vertical="center" wrapText="1"/>
    </xf>
    <xf numFmtId="166" fontId="38" fillId="0" borderId="10" xfId="32" applyFont="1" applyFill="1" applyBorder="1" applyAlignment="1">
      <alignment vertical="center" wrapText="1"/>
    </xf>
    <xf numFmtId="166" fontId="38" fillId="0" borderId="10" xfId="32" applyFont="1" applyFill="1" applyBorder="1" applyAlignment="1">
      <alignment horizontal="justify" vertical="center" wrapText="1"/>
    </xf>
    <xf numFmtId="166" fontId="38" fillId="0" borderId="13" xfId="32" applyFont="1" applyFill="1" applyBorder="1" applyAlignment="1">
      <alignment horizontal="justify" vertical="center" wrapText="1"/>
    </xf>
    <xf numFmtId="166" fontId="38" fillId="0" borderId="10" xfId="32" applyFont="1" applyFill="1" applyBorder="1" applyAlignment="1">
      <alignment horizontal="center" vertical="center" wrapText="1"/>
    </xf>
    <xf numFmtId="166" fontId="38" fillId="0" borderId="12" xfId="32" applyFont="1" applyFill="1" applyBorder="1" applyAlignment="1">
      <alignment horizontal="justify" vertical="center" wrapText="1"/>
    </xf>
    <xf numFmtId="166" fontId="37" fillId="28" borderId="13" xfId="32" applyFont="1" applyFill="1" applyBorder="1" applyAlignment="1">
      <alignment horizontal="justify" vertical="center" wrapText="1"/>
    </xf>
    <xf numFmtId="166" fontId="37" fillId="28" borderId="12" xfId="32" applyFont="1" applyFill="1" applyBorder="1" applyAlignment="1">
      <alignment horizontal="justify" vertical="center" wrapText="1"/>
    </xf>
    <xf numFmtId="166" fontId="37" fillId="0" borderId="13" xfId="32" applyFont="1" applyFill="1" applyBorder="1" applyAlignment="1">
      <alignment horizontal="justify" vertical="center" wrapText="1"/>
    </xf>
    <xf numFmtId="166" fontId="37" fillId="0" borderId="11" xfId="32" applyFont="1" applyFill="1" applyBorder="1" applyAlignment="1">
      <alignment horizontal="justify" vertical="center" wrapText="1"/>
    </xf>
    <xf numFmtId="166" fontId="37" fillId="28" borderId="11" xfId="32" applyFont="1" applyFill="1" applyBorder="1" applyAlignment="1">
      <alignment horizontal="justify" vertical="center" wrapText="1"/>
    </xf>
    <xf numFmtId="0" fontId="20" fillId="0" borderId="13" xfId="32" applyNumberFormat="1" applyFont="1" applyFill="1" applyBorder="1" applyAlignment="1">
      <alignment horizontal="justify" vertical="center"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11" xfId="33"/>
    <cellStyle name="Millares 13" xfId="34"/>
    <cellStyle name="Millares 2" xfId="35"/>
    <cellStyle name="Millares 3" xfId="36"/>
    <cellStyle name="Millares 4" xfId="37"/>
    <cellStyle name="Millares 4 2" xfId="38"/>
    <cellStyle name="Millares 5" xfId="39"/>
    <cellStyle name="Millares 6" xfId="40"/>
    <cellStyle name="Moneda 2" xfId="41"/>
    <cellStyle name="Neutral" xfId="42" builtinId="28" customBuiltin="1"/>
    <cellStyle name="Normal" xfId="0" builtinId="0"/>
    <cellStyle name="Normal 2" xfId="43"/>
    <cellStyle name="Normal 3" xfId="44"/>
    <cellStyle name="Normal 4" xfId="45"/>
    <cellStyle name="Notas" xfId="46" builtinId="10" customBuiltin="1"/>
    <cellStyle name="Salida" xfId="47" builtinId="21" customBuiltin="1"/>
    <cellStyle name="Texto de advertencia" xfId="48" builtinId="11" customBuiltin="1"/>
    <cellStyle name="Texto explicativo" xfId="49" builtinId="53" customBuiltin="1"/>
    <cellStyle name="Título" xfId="50" builtinId="15" customBuiltin="1"/>
    <cellStyle name="Título 1" xfId="51" builtinId="16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BJ159"/>
  <sheetViews>
    <sheetView tabSelected="1" zoomScale="64" zoomScaleNormal="64" workbookViewId="0">
      <selection activeCell="A3" sqref="A3:G3"/>
    </sheetView>
  </sheetViews>
  <sheetFormatPr baseColWidth="10" defaultColWidth="9.140625" defaultRowHeight="15.75"/>
  <cols>
    <col min="1" max="1" width="17" style="3" customWidth="1"/>
    <col min="2" max="2" width="20.7109375" style="3" customWidth="1"/>
    <col min="3" max="3" width="24.140625" style="3" customWidth="1"/>
    <col min="4" max="4" width="30.28515625" style="3" customWidth="1"/>
    <col min="5" max="5" width="21.140625" style="24" customWidth="1"/>
    <col min="6" max="6" width="24.5703125" style="3" customWidth="1"/>
    <col min="7" max="7" width="55.5703125" style="52" customWidth="1"/>
    <col min="8" max="8" width="21.140625" style="52" customWidth="1"/>
    <col min="9" max="9" width="28.28515625" style="21" customWidth="1"/>
    <col min="10" max="10" width="25.42578125" style="3" customWidth="1"/>
    <col min="11" max="11" width="26" style="3" customWidth="1"/>
    <col min="12" max="12" width="23.5703125" style="3" customWidth="1"/>
    <col min="13" max="13" width="25.7109375" style="3" customWidth="1"/>
    <col min="14" max="14" width="24.42578125" style="3" customWidth="1"/>
    <col min="15" max="15" width="23.42578125" style="3" customWidth="1"/>
    <col min="16" max="16" width="22.140625" style="3" customWidth="1"/>
    <col min="17" max="17" width="23.7109375" style="3" customWidth="1"/>
    <col min="18" max="18" width="20.140625" style="3" customWidth="1"/>
    <col min="19" max="19" width="24" style="3" customWidth="1"/>
    <col min="20" max="20" width="20.140625" style="3" customWidth="1"/>
    <col min="21" max="21" width="23.7109375" style="3" customWidth="1"/>
    <col min="22" max="22" width="20.140625" style="3" customWidth="1"/>
    <col min="23" max="24" width="21.42578125" style="3" customWidth="1"/>
    <col min="25" max="25" width="21.85546875" style="3" customWidth="1"/>
    <col min="26" max="26" width="20.140625" style="3" customWidth="1"/>
    <col min="27" max="28" width="22.42578125" style="3" customWidth="1"/>
    <col min="29" max="30" width="26.140625" style="3" customWidth="1"/>
    <col min="31" max="31" width="20.28515625" style="3" customWidth="1"/>
    <col min="32" max="40" width="26.140625" style="3" customWidth="1"/>
    <col min="41" max="42" width="26.140625" style="3" hidden="1" customWidth="1"/>
    <col min="43" max="58" width="26.140625" style="3" customWidth="1"/>
    <col min="59" max="59" width="33.85546875" style="198" customWidth="1"/>
    <col min="60" max="60" width="25.42578125" style="52" customWidth="1"/>
    <col min="61" max="16384" width="9.140625" style="3"/>
  </cols>
  <sheetData>
    <row r="1" spans="1:60" ht="30" customHeight="1">
      <c r="A1" s="219" t="s">
        <v>492</v>
      </c>
      <c r="B1" s="219"/>
      <c r="C1" s="219"/>
      <c r="D1" s="219"/>
      <c r="E1" s="219"/>
      <c r="F1" s="219"/>
      <c r="G1" s="219"/>
    </row>
    <row r="2" spans="1:60" ht="30" customHeight="1">
      <c r="A2" s="219" t="s">
        <v>493</v>
      </c>
      <c r="B2" s="219"/>
      <c r="C2" s="219"/>
      <c r="D2" s="219"/>
      <c r="E2" s="219"/>
      <c r="F2" s="219"/>
      <c r="G2" s="219"/>
    </row>
    <row r="3" spans="1:60" ht="30" customHeight="1">
      <c r="A3" s="219" t="s">
        <v>389</v>
      </c>
      <c r="B3" s="219"/>
      <c r="C3" s="219"/>
      <c r="D3" s="219"/>
      <c r="E3" s="219"/>
      <c r="F3" s="219"/>
      <c r="G3" s="219"/>
    </row>
    <row r="4" spans="1:60" ht="31.5" customHeight="1">
      <c r="A4" s="220" t="s">
        <v>526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pans="1:60" s="4" customFormat="1" ht="29.25" customHeight="1">
      <c r="A5" s="227" t="s">
        <v>36</v>
      </c>
      <c r="B5" s="227" t="s">
        <v>37</v>
      </c>
      <c r="C5" s="227" t="s">
        <v>38</v>
      </c>
      <c r="D5" s="227" t="s">
        <v>40</v>
      </c>
      <c r="E5" s="227" t="s">
        <v>41</v>
      </c>
      <c r="F5" s="115" t="s">
        <v>42</v>
      </c>
      <c r="G5" s="230" t="s">
        <v>43</v>
      </c>
      <c r="H5" s="230" t="s">
        <v>44</v>
      </c>
      <c r="I5" s="75" t="s">
        <v>45</v>
      </c>
      <c r="J5" s="255" t="s">
        <v>481</v>
      </c>
      <c r="K5" s="258" t="s">
        <v>498</v>
      </c>
      <c r="L5" s="258"/>
      <c r="M5" s="258"/>
      <c r="N5" s="258"/>
      <c r="O5" s="236" t="s">
        <v>3</v>
      </c>
      <c r="P5" s="236" t="s">
        <v>50</v>
      </c>
      <c r="Q5" s="264" t="s">
        <v>4</v>
      </c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65"/>
      <c r="AC5" s="236" t="s">
        <v>5</v>
      </c>
      <c r="AD5" s="236" t="s">
        <v>6</v>
      </c>
      <c r="AE5" s="264" t="s">
        <v>7</v>
      </c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70" t="s">
        <v>8</v>
      </c>
      <c r="AU5" s="271"/>
      <c r="AV5" s="264" t="s">
        <v>9</v>
      </c>
      <c r="AW5" s="265"/>
      <c r="AX5" s="264" t="s">
        <v>10</v>
      </c>
      <c r="AY5" s="258"/>
      <c r="AZ5" s="236" t="s">
        <v>30</v>
      </c>
      <c r="BA5" s="236" t="s">
        <v>31</v>
      </c>
      <c r="BB5" s="226" t="s">
        <v>485</v>
      </c>
      <c r="BC5" s="236" t="s">
        <v>32</v>
      </c>
      <c r="BD5" s="226" t="s">
        <v>491</v>
      </c>
      <c r="BE5" s="226" t="s">
        <v>490</v>
      </c>
      <c r="BF5" s="226" t="s">
        <v>482</v>
      </c>
      <c r="BG5" s="267" t="s">
        <v>484</v>
      </c>
      <c r="BH5" s="266" t="s">
        <v>522</v>
      </c>
    </row>
    <row r="6" spans="1:60" s="4" customFormat="1" ht="26.25" customHeight="1">
      <c r="A6" s="228"/>
      <c r="B6" s="228"/>
      <c r="C6" s="228"/>
      <c r="D6" s="228"/>
      <c r="E6" s="228"/>
      <c r="F6" s="227" t="s">
        <v>39</v>
      </c>
      <c r="G6" s="231"/>
      <c r="H6" s="231"/>
      <c r="I6" s="230" t="s">
        <v>46</v>
      </c>
      <c r="J6" s="256"/>
      <c r="K6" s="149" t="s">
        <v>497</v>
      </c>
      <c r="L6" s="264" t="s">
        <v>0</v>
      </c>
      <c r="M6" s="258"/>
      <c r="N6" s="148" t="s">
        <v>47</v>
      </c>
      <c r="O6" s="237"/>
      <c r="P6" s="237"/>
      <c r="Q6" s="236" t="s">
        <v>2</v>
      </c>
      <c r="R6" s="236" t="s">
        <v>11</v>
      </c>
      <c r="S6" s="236" t="s">
        <v>12</v>
      </c>
      <c r="T6" s="236" t="s">
        <v>11</v>
      </c>
      <c r="U6" s="236" t="s">
        <v>1</v>
      </c>
      <c r="V6" s="236" t="s">
        <v>11</v>
      </c>
      <c r="W6" s="236" t="s">
        <v>13</v>
      </c>
      <c r="X6" s="236" t="s">
        <v>11</v>
      </c>
      <c r="Y6" s="236" t="s">
        <v>14</v>
      </c>
      <c r="Z6" s="236" t="s">
        <v>11</v>
      </c>
      <c r="AA6" s="226" t="s">
        <v>483</v>
      </c>
      <c r="AB6" s="226" t="s">
        <v>531</v>
      </c>
      <c r="AC6" s="237"/>
      <c r="AD6" s="237"/>
      <c r="AE6" s="236" t="s">
        <v>15</v>
      </c>
      <c r="AF6" s="236" t="s">
        <v>16</v>
      </c>
      <c r="AG6" s="236" t="s">
        <v>17</v>
      </c>
      <c r="AH6" s="236" t="s">
        <v>18</v>
      </c>
      <c r="AI6" s="236" t="s">
        <v>528</v>
      </c>
      <c r="AJ6" s="236" t="s">
        <v>529</v>
      </c>
      <c r="AK6" s="236" t="s">
        <v>19</v>
      </c>
      <c r="AL6" s="236" t="s">
        <v>20</v>
      </c>
      <c r="AM6" s="236" t="s">
        <v>21</v>
      </c>
      <c r="AN6" s="236" t="s">
        <v>22</v>
      </c>
      <c r="AO6" s="226" t="s">
        <v>486</v>
      </c>
      <c r="AP6" s="226" t="s">
        <v>488</v>
      </c>
      <c r="AQ6" s="226" t="s">
        <v>489</v>
      </c>
      <c r="AR6" s="226" t="s">
        <v>487</v>
      </c>
      <c r="AS6" s="236" t="s">
        <v>23</v>
      </c>
      <c r="AT6" s="236" t="s">
        <v>530</v>
      </c>
      <c r="AU6" s="236" t="s">
        <v>25</v>
      </c>
      <c r="AV6" s="236" t="s">
        <v>26</v>
      </c>
      <c r="AW6" s="236" t="s">
        <v>27</v>
      </c>
      <c r="AX6" s="236" t="s">
        <v>28</v>
      </c>
      <c r="AY6" s="236" t="s">
        <v>29</v>
      </c>
      <c r="AZ6" s="237"/>
      <c r="BA6" s="237"/>
      <c r="BB6" s="226"/>
      <c r="BC6" s="237"/>
      <c r="BD6" s="226"/>
      <c r="BE6" s="226"/>
      <c r="BF6" s="226"/>
      <c r="BG6" s="268"/>
      <c r="BH6" s="266"/>
    </row>
    <row r="7" spans="1:60" s="4" customFormat="1" ht="60" customHeight="1">
      <c r="A7" s="228"/>
      <c r="B7" s="228"/>
      <c r="C7" s="228"/>
      <c r="D7" s="228"/>
      <c r="E7" s="228"/>
      <c r="F7" s="228"/>
      <c r="G7" s="231"/>
      <c r="H7" s="231"/>
      <c r="I7" s="231"/>
      <c r="J7" s="256"/>
      <c r="K7" s="149" t="s">
        <v>500</v>
      </c>
      <c r="L7" s="93" t="s">
        <v>33</v>
      </c>
      <c r="M7" s="93" t="s">
        <v>34</v>
      </c>
      <c r="N7" s="93" t="s">
        <v>35</v>
      </c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26"/>
      <c r="AB7" s="226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26"/>
      <c r="AP7" s="226"/>
      <c r="AQ7" s="226"/>
      <c r="AR7" s="226"/>
      <c r="AS7" s="237"/>
      <c r="AT7" s="237"/>
      <c r="AU7" s="237"/>
      <c r="AV7" s="237"/>
      <c r="AW7" s="237"/>
      <c r="AX7" s="237"/>
      <c r="AY7" s="237"/>
      <c r="AZ7" s="237"/>
      <c r="BA7" s="237"/>
      <c r="BB7" s="226"/>
      <c r="BC7" s="237"/>
      <c r="BD7" s="226"/>
      <c r="BE7" s="226"/>
      <c r="BF7" s="226"/>
      <c r="BG7" s="268"/>
      <c r="BH7" s="266"/>
    </row>
    <row r="8" spans="1:60" s="4" customFormat="1" ht="31.5" customHeight="1">
      <c r="A8" s="229"/>
      <c r="B8" s="229"/>
      <c r="C8" s="229"/>
      <c r="D8" s="229"/>
      <c r="E8" s="229"/>
      <c r="F8" s="229"/>
      <c r="G8" s="232"/>
      <c r="H8" s="232"/>
      <c r="I8" s="232"/>
      <c r="J8" s="257"/>
      <c r="K8" s="144" t="s">
        <v>499</v>
      </c>
      <c r="L8" s="94" t="s">
        <v>48</v>
      </c>
      <c r="M8" s="94" t="s">
        <v>49</v>
      </c>
      <c r="N8" s="94" t="s">
        <v>51</v>
      </c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26"/>
      <c r="AB8" s="226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26"/>
      <c r="AP8" s="226"/>
      <c r="AQ8" s="226"/>
      <c r="AR8" s="226"/>
      <c r="AS8" s="238"/>
      <c r="AT8" s="238"/>
      <c r="AU8" s="238"/>
      <c r="AV8" s="238"/>
      <c r="AW8" s="238"/>
      <c r="AX8" s="238"/>
      <c r="AY8" s="238"/>
      <c r="AZ8" s="238"/>
      <c r="BA8" s="238"/>
      <c r="BB8" s="226"/>
      <c r="BC8" s="238"/>
      <c r="BD8" s="226"/>
      <c r="BE8" s="226"/>
      <c r="BF8" s="226"/>
      <c r="BG8" s="269"/>
      <c r="BH8" s="266"/>
    </row>
    <row r="9" spans="1:60" s="4" customFormat="1" ht="66.75" customHeight="1" thickBot="1">
      <c r="A9" s="230" t="s">
        <v>53</v>
      </c>
      <c r="B9" s="8" t="s">
        <v>54</v>
      </c>
      <c r="C9" s="8" t="s">
        <v>63</v>
      </c>
      <c r="D9" s="8" t="s">
        <v>64</v>
      </c>
      <c r="E9" s="125">
        <v>3</v>
      </c>
      <c r="F9" s="8" t="s">
        <v>61</v>
      </c>
      <c r="G9" s="87" t="s">
        <v>420</v>
      </c>
      <c r="H9" s="27">
        <v>3</v>
      </c>
      <c r="I9" s="27" t="s">
        <v>62</v>
      </c>
      <c r="J9" s="82">
        <v>100000000</v>
      </c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181">
        <f>SUM(J9:BF9)</f>
        <v>100000000</v>
      </c>
      <c r="BH9" s="8" t="s">
        <v>413</v>
      </c>
    </row>
    <row r="10" spans="1:60" ht="25.5" customHeight="1" thickBot="1">
      <c r="A10" s="231"/>
      <c r="B10" s="221" t="s">
        <v>524</v>
      </c>
      <c r="C10" s="222"/>
      <c r="D10" s="243"/>
      <c r="E10" s="153"/>
      <c r="F10" s="153"/>
      <c r="G10" s="72"/>
      <c r="H10" s="72"/>
      <c r="I10" s="72"/>
      <c r="J10" s="122">
        <f t="shared" ref="J10:BC10" si="0">SUM(J9:J9)</f>
        <v>100000000</v>
      </c>
      <c r="K10" s="122">
        <f t="shared" si="0"/>
        <v>0</v>
      </c>
      <c r="L10" s="122">
        <f t="shared" si="0"/>
        <v>0</v>
      </c>
      <c r="M10" s="122">
        <f t="shared" si="0"/>
        <v>0</v>
      </c>
      <c r="N10" s="122">
        <f t="shared" si="0"/>
        <v>0</v>
      </c>
      <c r="O10" s="122">
        <f t="shared" si="0"/>
        <v>0</v>
      </c>
      <c r="P10" s="122">
        <f t="shared" si="0"/>
        <v>0</v>
      </c>
      <c r="Q10" s="122">
        <f t="shared" si="0"/>
        <v>0</v>
      </c>
      <c r="R10" s="122">
        <f t="shared" si="0"/>
        <v>0</v>
      </c>
      <c r="S10" s="122">
        <f t="shared" si="0"/>
        <v>0</v>
      </c>
      <c r="T10" s="122">
        <f t="shared" si="0"/>
        <v>0</v>
      </c>
      <c r="U10" s="122">
        <f t="shared" si="0"/>
        <v>0</v>
      </c>
      <c r="V10" s="122">
        <f t="shared" si="0"/>
        <v>0</v>
      </c>
      <c r="W10" s="122">
        <f t="shared" si="0"/>
        <v>0</v>
      </c>
      <c r="X10" s="122">
        <f t="shared" si="0"/>
        <v>0</v>
      </c>
      <c r="Y10" s="122">
        <f t="shared" si="0"/>
        <v>0</v>
      </c>
      <c r="Z10" s="122">
        <f t="shared" si="0"/>
        <v>0</v>
      </c>
      <c r="AA10" s="122">
        <f t="shared" si="0"/>
        <v>0</v>
      </c>
      <c r="AB10" s="122">
        <f>SUM(AB9:AB9)</f>
        <v>0</v>
      </c>
      <c r="AC10" s="122">
        <f t="shared" si="0"/>
        <v>0</v>
      </c>
      <c r="AD10" s="122">
        <f t="shared" si="0"/>
        <v>0</v>
      </c>
      <c r="AE10" s="122">
        <f t="shared" si="0"/>
        <v>0</v>
      </c>
      <c r="AF10" s="122">
        <f t="shared" si="0"/>
        <v>0</v>
      </c>
      <c r="AG10" s="122">
        <f t="shared" si="0"/>
        <v>0</v>
      </c>
      <c r="AH10" s="122">
        <f t="shared" si="0"/>
        <v>0</v>
      </c>
      <c r="AI10" s="122">
        <f t="shared" si="0"/>
        <v>0</v>
      </c>
      <c r="AJ10" s="122">
        <f t="shared" si="0"/>
        <v>0</v>
      </c>
      <c r="AK10" s="122">
        <f t="shared" si="0"/>
        <v>0</v>
      </c>
      <c r="AL10" s="122">
        <f t="shared" si="0"/>
        <v>0</v>
      </c>
      <c r="AM10" s="122">
        <f t="shared" si="0"/>
        <v>0</v>
      </c>
      <c r="AN10" s="122">
        <f t="shared" si="0"/>
        <v>0</v>
      </c>
      <c r="AO10" s="122">
        <f t="shared" si="0"/>
        <v>0</v>
      </c>
      <c r="AP10" s="122">
        <f t="shared" si="0"/>
        <v>0</v>
      </c>
      <c r="AQ10" s="122">
        <f t="shared" si="0"/>
        <v>0</v>
      </c>
      <c r="AR10" s="122">
        <f t="shared" si="0"/>
        <v>0</v>
      </c>
      <c r="AS10" s="122">
        <f t="shared" si="0"/>
        <v>0</v>
      </c>
      <c r="AT10" s="122">
        <f t="shared" si="0"/>
        <v>0</v>
      </c>
      <c r="AU10" s="122">
        <f t="shared" si="0"/>
        <v>0</v>
      </c>
      <c r="AV10" s="122">
        <f t="shared" si="0"/>
        <v>0</v>
      </c>
      <c r="AW10" s="122">
        <f t="shared" si="0"/>
        <v>0</v>
      </c>
      <c r="AX10" s="122">
        <f t="shared" si="0"/>
        <v>0</v>
      </c>
      <c r="AY10" s="122">
        <f t="shared" si="0"/>
        <v>0</v>
      </c>
      <c r="AZ10" s="122">
        <f t="shared" si="0"/>
        <v>0</v>
      </c>
      <c r="BA10" s="122">
        <f t="shared" si="0"/>
        <v>0</v>
      </c>
      <c r="BB10" s="122">
        <f t="shared" si="0"/>
        <v>0</v>
      </c>
      <c r="BC10" s="122">
        <f t="shared" si="0"/>
        <v>0</v>
      </c>
      <c r="BD10" s="122">
        <f>SUM(BD9:BD9)</f>
        <v>0</v>
      </c>
      <c r="BE10" s="122">
        <f>SUM(BE9:BE9)</f>
        <v>0</v>
      </c>
      <c r="BF10" s="122">
        <f>SUM(BF9:BF9)</f>
        <v>0</v>
      </c>
      <c r="BG10" s="182">
        <f>SUM(J10:BF10)</f>
        <v>100000000</v>
      </c>
      <c r="BH10" s="123"/>
    </row>
    <row r="11" spans="1:60" ht="45.75" customHeight="1">
      <c r="A11" s="231"/>
      <c r="B11" s="233" t="s">
        <v>55</v>
      </c>
      <c r="C11" s="259" t="s">
        <v>52</v>
      </c>
      <c r="D11" s="262" t="s">
        <v>495</v>
      </c>
      <c r="E11" s="8" t="s">
        <v>501</v>
      </c>
      <c r="F11" s="8" t="s">
        <v>503</v>
      </c>
      <c r="G11" s="121" t="s">
        <v>516</v>
      </c>
      <c r="H11" s="150" t="s">
        <v>506</v>
      </c>
      <c r="I11" s="150" t="s">
        <v>507</v>
      </c>
      <c r="J11" s="30">
        <v>35000000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81">
        <f>SUM(J11:BF11)</f>
        <v>35000000</v>
      </c>
      <c r="BH11" s="5" t="s">
        <v>60</v>
      </c>
    </row>
    <row r="12" spans="1:60" ht="45.75" customHeight="1">
      <c r="A12" s="231"/>
      <c r="B12" s="234"/>
      <c r="C12" s="260"/>
      <c r="D12" s="263"/>
      <c r="E12" s="8" t="s">
        <v>502</v>
      </c>
      <c r="F12" s="8" t="s">
        <v>504</v>
      </c>
      <c r="G12" s="121" t="s">
        <v>496</v>
      </c>
      <c r="H12" s="150" t="s">
        <v>508</v>
      </c>
      <c r="I12" s="150" t="s">
        <v>509</v>
      </c>
      <c r="J12" s="30">
        <v>35000000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81">
        <f>SUM(J12:BF12)</f>
        <v>35000000</v>
      </c>
      <c r="BH12" s="5" t="s">
        <v>60</v>
      </c>
    </row>
    <row r="13" spans="1:60" ht="65.25" customHeight="1" thickBot="1">
      <c r="A13" s="232"/>
      <c r="B13" s="235"/>
      <c r="C13" s="261"/>
      <c r="D13" s="59" t="s">
        <v>56</v>
      </c>
      <c r="E13" s="154" t="s">
        <v>505</v>
      </c>
      <c r="F13" s="8" t="s">
        <v>58</v>
      </c>
      <c r="G13" s="87" t="s">
        <v>421</v>
      </c>
      <c r="H13" s="27" t="s">
        <v>59</v>
      </c>
      <c r="I13" s="27" t="s">
        <v>57</v>
      </c>
      <c r="J13" s="83">
        <v>30000000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181">
        <f>SUM(J13:BF13)</f>
        <v>30000000</v>
      </c>
      <c r="BH13" s="5" t="s">
        <v>60</v>
      </c>
    </row>
    <row r="14" spans="1:60" ht="22.5" customHeight="1">
      <c r="A14" s="254"/>
      <c r="B14" s="221" t="s">
        <v>524</v>
      </c>
      <c r="C14" s="222"/>
      <c r="D14" s="243"/>
      <c r="E14" s="6"/>
      <c r="F14" s="6"/>
      <c r="G14" s="61"/>
      <c r="H14" s="61"/>
      <c r="I14" s="61"/>
      <c r="J14" s="167">
        <f>SUM(J11:J13)</f>
        <v>100000000</v>
      </c>
      <c r="K14" s="61">
        <f t="shared" ref="K14:BC14" si="1">SUM(K11:K13)</f>
        <v>0</v>
      </c>
      <c r="L14" s="61">
        <f t="shared" si="1"/>
        <v>0</v>
      </c>
      <c r="M14" s="61">
        <f t="shared" si="1"/>
        <v>0</v>
      </c>
      <c r="N14" s="61">
        <f t="shared" si="1"/>
        <v>0</v>
      </c>
      <c r="O14" s="61">
        <f t="shared" si="1"/>
        <v>0</v>
      </c>
      <c r="P14" s="61">
        <f t="shared" si="1"/>
        <v>0</v>
      </c>
      <c r="Q14" s="61">
        <f t="shared" si="1"/>
        <v>0</v>
      </c>
      <c r="R14" s="61">
        <f t="shared" si="1"/>
        <v>0</v>
      </c>
      <c r="S14" s="61">
        <f t="shared" si="1"/>
        <v>0</v>
      </c>
      <c r="T14" s="61">
        <f t="shared" si="1"/>
        <v>0</v>
      </c>
      <c r="U14" s="61">
        <f t="shared" si="1"/>
        <v>0</v>
      </c>
      <c r="V14" s="61">
        <f t="shared" si="1"/>
        <v>0</v>
      </c>
      <c r="W14" s="61">
        <f t="shared" si="1"/>
        <v>0</v>
      </c>
      <c r="X14" s="61">
        <f t="shared" si="1"/>
        <v>0</v>
      </c>
      <c r="Y14" s="61">
        <f t="shared" si="1"/>
        <v>0</v>
      </c>
      <c r="Z14" s="61">
        <f t="shared" si="1"/>
        <v>0</v>
      </c>
      <c r="AA14" s="61">
        <f t="shared" si="1"/>
        <v>0</v>
      </c>
      <c r="AB14" s="61">
        <f>SUM(AB11:AB13)</f>
        <v>0</v>
      </c>
      <c r="AC14" s="61">
        <f t="shared" si="1"/>
        <v>0</v>
      </c>
      <c r="AD14" s="61">
        <f t="shared" si="1"/>
        <v>0</v>
      </c>
      <c r="AE14" s="61">
        <f t="shared" si="1"/>
        <v>0</v>
      </c>
      <c r="AF14" s="61">
        <f t="shared" si="1"/>
        <v>0</v>
      </c>
      <c r="AG14" s="61">
        <f t="shared" si="1"/>
        <v>0</v>
      </c>
      <c r="AH14" s="61">
        <f t="shared" si="1"/>
        <v>0</v>
      </c>
      <c r="AI14" s="61">
        <f t="shared" si="1"/>
        <v>0</v>
      </c>
      <c r="AJ14" s="61">
        <f t="shared" si="1"/>
        <v>0</v>
      </c>
      <c r="AK14" s="61">
        <f t="shared" si="1"/>
        <v>0</v>
      </c>
      <c r="AL14" s="61">
        <f t="shared" si="1"/>
        <v>0</v>
      </c>
      <c r="AM14" s="61">
        <f t="shared" si="1"/>
        <v>0</v>
      </c>
      <c r="AN14" s="61">
        <f t="shared" si="1"/>
        <v>0</v>
      </c>
      <c r="AO14" s="61">
        <f t="shared" si="1"/>
        <v>0</v>
      </c>
      <c r="AP14" s="61">
        <f t="shared" si="1"/>
        <v>0</v>
      </c>
      <c r="AQ14" s="61">
        <f t="shared" si="1"/>
        <v>0</v>
      </c>
      <c r="AR14" s="61">
        <f t="shared" si="1"/>
        <v>0</v>
      </c>
      <c r="AS14" s="61">
        <f t="shared" si="1"/>
        <v>0</v>
      </c>
      <c r="AT14" s="61">
        <f t="shared" si="1"/>
        <v>0</v>
      </c>
      <c r="AU14" s="61">
        <f t="shared" si="1"/>
        <v>0</v>
      </c>
      <c r="AV14" s="61">
        <f t="shared" si="1"/>
        <v>0</v>
      </c>
      <c r="AW14" s="61">
        <f t="shared" si="1"/>
        <v>0</v>
      </c>
      <c r="AX14" s="61">
        <f t="shared" si="1"/>
        <v>0</v>
      </c>
      <c r="AY14" s="61">
        <f t="shared" si="1"/>
        <v>0</v>
      </c>
      <c r="AZ14" s="61">
        <f t="shared" si="1"/>
        <v>0</v>
      </c>
      <c r="BA14" s="61">
        <f t="shared" si="1"/>
        <v>0</v>
      </c>
      <c r="BB14" s="61">
        <f t="shared" si="1"/>
        <v>0</v>
      </c>
      <c r="BC14" s="61">
        <f t="shared" si="1"/>
        <v>0</v>
      </c>
      <c r="BD14" s="61">
        <f>SUM(BD11:BD13)</f>
        <v>0</v>
      </c>
      <c r="BE14" s="61">
        <f>SUM(BE11:BE13)</f>
        <v>0</v>
      </c>
      <c r="BF14" s="61">
        <f>SUM(BF11:BF13)</f>
        <v>0</v>
      </c>
      <c r="BG14" s="199">
        <f>SUM(BG11:BG13)</f>
        <v>100000000</v>
      </c>
      <c r="BH14" s="61"/>
    </row>
    <row r="15" spans="1:60" ht="30" customHeight="1">
      <c r="A15" s="254"/>
      <c r="B15" s="223" t="s">
        <v>525</v>
      </c>
      <c r="C15" s="224"/>
      <c r="D15" s="225"/>
      <c r="E15" s="22"/>
      <c r="F15" s="7"/>
      <c r="G15" s="62"/>
      <c r="H15" s="62"/>
      <c r="I15" s="62"/>
      <c r="J15" s="81">
        <f t="shared" ref="J15:AW15" si="2">+J10+J14</f>
        <v>200000000</v>
      </c>
      <c r="K15" s="81">
        <f t="shared" si="2"/>
        <v>0</v>
      </c>
      <c r="L15" s="81">
        <f t="shared" si="2"/>
        <v>0</v>
      </c>
      <c r="M15" s="81">
        <f t="shared" si="2"/>
        <v>0</v>
      </c>
      <c r="N15" s="81">
        <f t="shared" si="2"/>
        <v>0</v>
      </c>
      <c r="O15" s="81">
        <f t="shared" si="2"/>
        <v>0</v>
      </c>
      <c r="P15" s="81">
        <f t="shared" si="2"/>
        <v>0</v>
      </c>
      <c r="Q15" s="81">
        <f t="shared" si="2"/>
        <v>0</v>
      </c>
      <c r="R15" s="81">
        <f t="shared" si="2"/>
        <v>0</v>
      </c>
      <c r="S15" s="81">
        <f t="shared" si="2"/>
        <v>0</v>
      </c>
      <c r="T15" s="81">
        <f t="shared" si="2"/>
        <v>0</v>
      </c>
      <c r="U15" s="81">
        <f t="shared" si="2"/>
        <v>0</v>
      </c>
      <c r="V15" s="81">
        <f t="shared" si="2"/>
        <v>0</v>
      </c>
      <c r="W15" s="81">
        <f t="shared" si="2"/>
        <v>0</v>
      </c>
      <c r="X15" s="81">
        <f t="shared" si="2"/>
        <v>0</v>
      </c>
      <c r="Y15" s="81">
        <f t="shared" si="2"/>
        <v>0</v>
      </c>
      <c r="Z15" s="81">
        <f t="shared" si="2"/>
        <v>0</v>
      </c>
      <c r="AA15" s="81">
        <f t="shared" si="2"/>
        <v>0</v>
      </c>
      <c r="AB15" s="81">
        <f>+AB10+AB14</f>
        <v>0</v>
      </c>
      <c r="AC15" s="81">
        <f t="shared" si="2"/>
        <v>0</v>
      </c>
      <c r="AD15" s="81">
        <f t="shared" si="2"/>
        <v>0</v>
      </c>
      <c r="AE15" s="81">
        <f t="shared" si="2"/>
        <v>0</v>
      </c>
      <c r="AF15" s="81">
        <f t="shared" si="2"/>
        <v>0</v>
      </c>
      <c r="AG15" s="81">
        <f t="shared" si="2"/>
        <v>0</v>
      </c>
      <c r="AH15" s="81">
        <f t="shared" si="2"/>
        <v>0</v>
      </c>
      <c r="AI15" s="81">
        <f t="shared" si="2"/>
        <v>0</v>
      </c>
      <c r="AJ15" s="81">
        <f t="shared" si="2"/>
        <v>0</v>
      </c>
      <c r="AK15" s="81">
        <f t="shared" si="2"/>
        <v>0</v>
      </c>
      <c r="AL15" s="81">
        <f t="shared" si="2"/>
        <v>0</v>
      </c>
      <c r="AM15" s="81">
        <f t="shared" si="2"/>
        <v>0</v>
      </c>
      <c r="AN15" s="81">
        <f t="shared" si="2"/>
        <v>0</v>
      </c>
      <c r="AO15" s="81">
        <f t="shared" si="2"/>
        <v>0</v>
      </c>
      <c r="AP15" s="81">
        <f t="shared" si="2"/>
        <v>0</v>
      </c>
      <c r="AQ15" s="81">
        <f t="shared" si="2"/>
        <v>0</v>
      </c>
      <c r="AR15" s="81">
        <f t="shared" si="2"/>
        <v>0</v>
      </c>
      <c r="AS15" s="81">
        <f t="shared" si="2"/>
        <v>0</v>
      </c>
      <c r="AT15" s="81">
        <f t="shared" si="2"/>
        <v>0</v>
      </c>
      <c r="AU15" s="81">
        <f t="shared" si="2"/>
        <v>0</v>
      </c>
      <c r="AV15" s="81">
        <f t="shared" si="2"/>
        <v>0</v>
      </c>
      <c r="AW15" s="81">
        <f t="shared" si="2"/>
        <v>0</v>
      </c>
      <c r="AX15" s="81">
        <f t="shared" ref="AX15:BC15" si="3">+AX10+AX14</f>
        <v>0</v>
      </c>
      <c r="AY15" s="81">
        <f t="shared" si="3"/>
        <v>0</v>
      </c>
      <c r="AZ15" s="81">
        <f t="shared" si="3"/>
        <v>0</v>
      </c>
      <c r="BA15" s="81">
        <f t="shared" si="3"/>
        <v>0</v>
      </c>
      <c r="BB15" s="81">
        <f t="shared" si="3"/>
        <v>0</v>
      </c>
      <c r="BC15" s="81">
        <f t="shared" si="3"/>
        <v>0</v>
      </c>
      <c r="BD15" s="81">
        <f>+BD10+BD14</f>
        <v>0</v>
      </c>
      <c r="BE15" s="81">
        <f>+BE10+BE14</f>
        <v>0</v>
      </c>
      <c r="BF15" s="81">
        <f>+BF10+BF14</f>
        <v>0</v>
      </c>
      <c r="BG15" s="183">
        <f>+BG10+BG14</f>
        <v>200000000</v>
      </c>
      <c r="BH15" s="81"/>
    </row>
    <row r="16" spans="1:60" s="4" customFormat="1" ht="29.25" customHeight="1">
      <c r="A16" s="227" t="s">
        <v>36</v>
      </c>
      <c r="B16" s="227" t="s">
        <v>37</v>
      </c>
      <c r="C16" s="227" t="s">
        <v>38</v>
      </c>
      <c r="D16" s="227" t="s">
        <v>40</v>
      </c>
      <c r="E16" s="227" t="s">
        <v>41</v>
      </c>
      <c r="F16" s="115" t="s">
        <v>42</v>
      </c>
      <c r="G16" s="230" t="s">
        <v>43</v>
      </c>
      <c r="H16" s="230" t="s">
        <v>44</v>
      </c>
      <c r="I16" s="75" t="s">
        <v>45</v>
      </c>
      <c r="J16" s="255" t="s">
        <v>481</v>
      </c>
      <c r="K16" s="258" t="s">
        <v>498</v>
      </c>
      <c r="L16" s="258"/>
      <c r="M16" s="258"/>
      <c r="N16" s="258"/>
      <c r="O16" s="236" t="s">
        <v>3</v>
      </c>
      <c r="P16" s="236" t="s">
        <v>50</v>
      </c>
      <c r="Q16" s="272" t="s">
        <v>4</v>
      </c>
      <c r="R16" s="273"/>
      <c r="S16" s="273"/>
      <c r="T16" s="273"/>
      <c r="U16" s="273"/>
      <c r="V16" s="273"/>
      <c r="W16" s="273"/>
      <c r="X16" s="273"/>
      <c r="Y16" s="273"/>
      <c r="Z16" s="273"/>
      <c r="AA16" s="274"/>
      <c r="AB16" s="173"/>
      <c r="AC16" s="236" t="s">
        <v>5</v>
      </c>
      <c r="AD16" s="236" t="s">
        <v>6</v>
      </c>
      <c r="AE16" s="264" t="s">
        <v>7</v>
      </c>
      <c r="AF16" s="258"/>
      <c r="AG16" s="258"/>
      <c r="AH16" s="258"/>
      <c r="AI16" s="258"/>
      <c r="AJ16" s="258"/>
      <c r="AK16" s="258"/>
      <c r="AL16" s="258"/>
      <c r="AM16" s="258"/>
      <c r="AN16" s="258"/>
      <c r="AO16" s="258"/>
      <c r="AP16" s="258"/>
      <c r="AQ16" s="258"/>
      <c r="AR16" s="258"/>
      <c r="AS16" s="258"/>
      <c r="AT16" s="270" t="s">
        <v>8</v>
      </c>
      <c r="AU16" s="271"/>
      <c r="AV16" s="264" t="s">
        <v>9</v>
      </c>
      <c r="AW16" s="265"/>
      <c r="AX16" s="264" t="s">
        <v>10</v>
      </c>
      <c r="AY16" s="258"/>
      <c r="AZ16" s="236" t="s">
        <v>30</v>
      </c>
      <c r="BA16" s="236" t="s">
        <v>31</v>
      </c>
      <c r="BB16" s="226" t="s">
        <v>485</v>
      </c>
      <c r="BC16" s="236" t="s">
        <v>32</v>
      </c>
      <c r="BD16" s="226" t="s">
        <v>491</v>
      </c>
      <c r="BE16" s="226" t="s">
        <v>490</v>
      </c>
      <c r="BF16" s="226" t="s">
        <v>482</v>
      </c>
      <c r="BG16" s="267" t="s">
        <v>484</v>
      </c>
      <c r="BH16" s="266" t="s">
        <v>522</v>
      </c>
    </row>
    <row r="17" spans="1:60" s="4" customFormat="1" ht="26.25" customHeight="1">
      <c r="A17" s="228"/>
      <c r="B17" s="228"/>
      <c r="C17" s="228"/>
      <c r="D17" s="228"/>
      <c r="E17" s="228"/>
      <c r="F17" s="227" t="s">
        <v>39</v>
      </c>
      <c r="G17" s="231"/>
      <c r="H17" s="231"/>
      <c r="I17" s="230" t="s">
        <v>46</v>
      </c>
      <c r="J17" s="256"/>
      <c r="K17" s="149" t="s">
        <v>497</v>
      </c>
      <c r="L17" s="264" t="s">
        <v>0</v>
      </c>
      <c r="M17" s="258"/>
      <c r="N17" s="148" t="s">
        <v>47</v>
      </c>
      <c r="O17" s="237"/>
      <c r="P17" s="237"/>
      <c r="Q17" s="236" t="s">
        <v>2</v>
      </c>
      <c r="R17" s="236" t="s">
        <v>11</v>
      </c>
      <c r="S17" s="236" t="s">
        <v>12</v>
      </c>
      <c r="T17" s="236" t="s">
        <v>11</v>
      </c>
      <c r="U17" s="236" t="s">
        <v>1</v>
      </c>
      <c r="V17" s="236" t="s">
        <v>11</v>
      </c>
      <c r="W17" s="236" t="s">
        <v>13</v>
      </c>
      <c r="X17" s="236" t="s">
        <v>11</v>
      </c>
      <c r="Y17" s="236" t="s">
        <v>14</v>
      </c>
      <c r="Z17" s="236" t="s">
        <v>11</v>
      </c>
      <c r="AA17" s="226" t="s">
        <v>483</v>
      </c>
      <c r="AB17" s="226" t="s">
        <v>483</v>
      </c>
      <c r="AC17" s="237"/>
      <c r="AD17" s="237"/>
      <c r="AE17" s="236" t="s">
        <v>15</v>
      </c>
      <c r="AF17" s="236" t="s">
        <v>16</v>
      </c>
      <c r="AG17" s="236" t="s">
        <v>17</v>
      </c>
      <c r="AH17" s="236" t="s">
        <v>18</v>
      </c>
      <c r="AI17" s="145"/>
      <c r="AJ17" s="145"/>
      <c r="AK17" s="236" t="s">
        <v>19</v>
      </c>
      <c r="AL17" s="236" t="s">
        <v>20</v>
      </c>
      <c r="AM17" s="236" t="s">
        <v>21</v>
      </c>
      <c r="AN17" s="236" t="s">
        <v>22</v>
      </c>
      <c r="AO17" s="226" t="s">
        <v>486</v>
      </c>
      <c r="AP17" s="226" t="s">
        <v>488</v>
      </c>
      <c r="AQ17" s="226" t="s">
        <v>489</v>
      </c>
      <c r="AR17" s="226" t="s">
        <v>487</v>
      </c>
      <c r="AS17" s="236" t="s">
        <v>23</v>
      </c>
      <c r="AT17" s="236" t="s">
        <v>24</v>
      </c>
      <c r="AU17" s="236" t="s">
        <v>25</v>
      </c>
      <c r="AV17" s="236" t="s">
        <v>26</v>
      </c>
      <c r="AW17" s="236" t="s">
        <v>27</v>
      </c>
      <c r="AX17" s="236" t="s">
        <v>28</v>
      </c>
      <c r="AY17" s="236" t="s">
        <v>29</v>
      </c>
      <c r="AZ17" s="237"/>
      <c r="BA17" s="237"/>
      <c r="BB17" s="226"/>
      <c r="BC17" s="237"/>
      <c r="BD17" s="226"/>
      <c r="BE17" s="226"/>
      <c r="BF17" s="226"/>
      <c r="BG17" s="268"/>
      <c r="BH17" s="266"/>
    </row>
    <row r="18" spans="1:60" ht="39" customHeight="1">
      <c r="A18" s="228"/>
      <c r="B18" s="228"/>
      <c r="C18" s="228"/>
      <c r="D18" s="228"/>
      <c r="E18" s="228"/>
      <c r="F18" s="228"/>
      <c r="G18" s="231"/>
      <c r="H18" s="231"/>
      <c r="I18" s="231"/>
      <c r="J18" s="256"/>
      <c r="K18" s="149" t="s">
        <v>500</v>
      </c>
      <c r="L18" s="93" t="s">
        <v>33</v>
      </c>
      <c r="M18" s="93" t="s">
        <v>34</v>
      </c>
      <c r="N18" s="93" t="s">
        <v>35</v>
      </c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26"/>
      <c r="AB18" s="226"/>
      <c r="AC18" s="237"/>
      <c r="AD18" s="237"/>
      <c r="AE18" s="237"/>
      <c r="AF18" s="237"/>
      <c r="AG18" s="237"/>
      <c r="AH18" s="237"/>
      <c r="AI18" s="146"/>
      <c r="AJ18" s="146"/>
      <c r="AK18" s="237"/>
      <c r="AL18" s="237"/>
      <c r="AM18" s="237"/>
      <c r="AN18" s="237"/>
      <c r="AO18" s="226"/>
      <c r="AP18" s="226"/>
      <c r="AQ18" s="226"/>
      <c r="AR18" s="226"/>
      <c r="AS18" s="237"/>
      <c r="AT18" s="237"/>
      <c r="AU18" s="237"/>
      <c r="AV18" s="237"/>
      <c r="AW18" s="237"/>
      <c r="AX18" s="237"/>
      <c r="AY18" s="237"/>
      <c r="AZ18" s="237"/>
      <c r="BA18" s="237"/>
      <c r="BB18" s="226"/>
      <c r="BC18" s="237"/>
      <c r="BD18" s="226"/>
      <c r="BE18" s="226"/>
      <c r="BF18" s="226"/>
      <c r="BG18" s="268"/>
      <c r="BH18" s="266"/>
    </row>
    <row r="19" spans="1:60" s="4" customFormat="1" ht="31.5" customHeight="1">
      <c r="A19" s="229"/>
      <c r="B19" s="229"/>
      <c r="C19" s="229"/>
      <c r="D19" s="229"/>
      <c r="E19" s="229"/>
      <c r="F19" s="229"/>
      <c r="G19" s="232"/>
      <c r="H19" s="232"/>
      <c r="I19" s="232"/>
      <c r="J19" s="257"/>
      <c r="K19" s="144" t="s">
        <v>499</v>
      </c>
      <c r="L19" s="94" t="s">
        <v>48</v>
      </c>
      <c r="M19" s="94" t="s">
        <v>49</v>
      </c>
      <c r="N19" s="94" t="s">
        <v>51</v>
      </c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26"/>
      <c r="AB19" s="226"/>
      <c r="AC19" s="238"/>
      <c r="AD19" s="238"/>
      <c r="AE19" s="238"/>
      <c r="AF19" s="238"/>
      <c r="AG19" s="238"/>
      <c r="AH19" s="238"/>
      <c r="AI19" s="147"/>
      <c r="AJ19" s="147"/>
      <c r="AK19" s="238"/>
      <c r="AL19" s="238"/>
      <c r="AM19" s="238"/>
      <c r="AN19" s="238"/>
      <c r="AO19" s="226"/>
      <c r="AP19" s="226"/>
      <c r="AQ19" s="226"/>
      <c r="AR19" s="226"/>
      <c r="AS19" s="238"/>
      <c r="AT19" s="238"/>
      <c r="AU19" s="238"/>
      <c r="AV19" s="238"/>
      <c r="AW19" s="238"/>
      <c r="AX19" s="238"/>
      <c r="AY19" s="238"/>
      <c r="AZ19" s="238"/>
      <c r="BA19" s="238"/>
      <c r="BB19" s="226"/>
      <c r="BC19" s="238"/>
      <c r="BD19" s="226"/>
      <c r="BE19" s="226"/>
      <c r="BF19" s="226"/>
      <c r="BG19" s="269"/>
      <c r="BH19" s="266"/>
    </row>
    <row r="20" spans="1:60" s="4" customFormat="1" ht="56.25" customHeight="1">
      <c r="A20" s="275" t="s">
        <v>65</v>
      </c>
      <c r="B20" s="214" t="s">
        <v>66</v>
      </c>
      <c r="C20" s="8" t="s">
        <v>67</v>
      </c>
      <c r="D20" s="8" t="s">
        <v>68</v>
      </c>
      <c r="E20" s="8" t="s">
        <v>70</v>
      </c>
      <c r="F20" s="8" t="s">
        <v>71</v>
      </c>
      <c r="G20" s="54" t="s">
        <v>422</v>
      </c>
      <c r="H20" s="116" t="s">
        <v>70</v>
      </c>
      <c r="I20" s="27" t="s">
        <v>71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>
        <v>314695000</v>
      </c>
      <c r="BG20" s="181">
        <f>SUM(J20:BF20)</f>
        <v>314695000</v>
      </c>
      <c r="BH20" s="8" t="s">
        <v>69</v>
      </c>
    </row>
    <row r="21" spans="1:60" s="4" customFormat="1" ht="35.25" customHeight="1">
      <c r="A21" s="275"/>
      <c r="B21" s="221" t="s">
        <v>524</v>
      </c>
      <c r="C21" s="222"/>
      <c r="D21" s="243"/>
      <c r="E21" s="152"/>
      <c r="F21" s="152"/>
      <c r="G21" s="28">
        <f>SUM(G20:G20)</f>
        <v>0</v>
      </c>
      <c r="H21" s="117">
        <f>SUM(H20:H20)</f>
        <v>0</v>
      </c>
      <c r="I21" s="28">
        <f>SUM(I20:I20)</f>
        <v>0</v>
      </c>
      <c r="J21" s="28">
        <f>SUM(J20)</f>
        <v>0</v>
      </c>
      <c r="K21" s="28">
        <f t="shared" ref="K21:BC21" si="4">SUM(K20)</f>
        <v>0</v>
      </c>
      <c r="L21" s="28">
        <f t="shared" si="4"/>
        <v>0</v>
      </c>
      <c r="M21" s="28">
        <f t="shared" si="4"/>
        <v>0</v>
      </c>
      <c r="N21" s="28">
        <f t="shared" si="4"/>
        <v>0</v>
      </c>
      <c r="O21" s="28">
        <f t="shared" si="4"/>
        <v>0</v>
      </c>
      <c r="P21" s="28">
        <f t="shared" si="4"/>
        <v>0</v>
      </c>
      <c r="Q21" s="28">
        <f t="shared" si="4"/>
        <v>0</v>
      </c>
      <c r="R21" s="28">
        <f t="shared" si="4"/>
        <v>0</v>
      </c>
      <c r="S21" s="28">
        <f t="shared" si="4"/>
        <v>0</v>
      </c>
      <c r="T21" s="28">
        <f t="shared" si="4"/>
        <v>0</v>
      </c>
      <c r="U21" s="28">
        <f t="shared" si="4"/>
        <v>0</v>
      </c>
      <c r="V21" s="28">
        <f t="shared" si="4"/>
        <v>0</v>
      </c>
      <c r="W21" s="28">
        <f t="shared" si="4"/>
        <v>0</v>
      </c>
      <c r="X21" s="28">
        <f t="shared" si="4"/>
        <v>0</v>
      </c>
      <c r="Y21" s="28">
        <f t="shared" si="4"/>
        <v>0</v>
      </c>
      <c r="Z21" s="28">
        <f t="shared" si="4"/>
        <v>0</v>
      </c>
      <c r="AA21" s="28">
        <f t="shared" si="4"/>
        <v>0</v>
      </c>
      <c r="AB21" s="28">
        <f>SUM(AB20)</f>
        <v>0</v>
      </c>
      <c r="AC21" s="28">
        <f t="shared" si="4"/>
        <v>0</v>
      </c>
      <c r="AD21" s="28">
        <f t="shared" si="4"/>
        <v>0</v>
      </c>
      <c r="AE21" s="28">
        <f t="shared" si="4"/>
        <v>0</v>
      </c>
      <c r="AF21" s="28">
        <f t="shared" si="4"/>
        <v>0</v>
      </c>
      <c r="AG21" s="28">
        <f t="shared" si="4"/>
        <v>0</v>
      </c>
      <c r="AH21" s="28">
        <f t="shared" si="4"/>
        <v>0</v>
      </c>
      <c r="AI21" s="28">
        <f t="shared" si="4"/>
        <v>0</v>
      </c>
      <c r="AJ21" s="28">
        <f t="shared" si="4"/>
        <v>0</v>
      </c>
      <c r="AK21" s="28">
        <f t="shared" si="4"/>
        <v>0</v>
      </c>
      <c r="AL21" s="28">
        <f t="shared" si="4"/>
        <v>0</v>
      </c>
      <c r="AM21" s="28">
        <f t="shared" si="4"/>
        <v>0</v>
      </c>
      <c r="AN21" s="28">
        <f t="shared" si="4"/>
        <v>0</v>
      </c>
      <c r="AO21" s="28">
        <f t="shared" si="4"/>
        <v>0</v>
      </c>
      <c r="AP21" s="28">
        <f t="shared" si="4"/>
        <v>0</v>
      </c>
      <c r="AQ21" s="28">
        <f t="shared" si="4"/>
        <v>0</v>
      </c>
      <c r="AR21" s="28">
        <f t="shared" si="4"/>
        <v>0</v>
      </c>
      <c r="AS21" s="28">
        <f t="shared" si="4"/>
        <v>0</v>
      </c>
      <c r="AT21" s="28">
        <f t="shared" si="4"/>
        <v>0</v>
      </c>
      <c r="AU21" s="28">
        <f t="shared" si="4"/>
        <v>0</v>
      </c>
      <c r="AV21" s="28">
        <f t="shared" si="4"/>
        <v>0</v>
      </c>
      <c r="AW21" s="28">
        <f t="shared" si="4"/>
        <v>0</v>
      </c>
      <c r="AX21" s="28">
        <f t="shared" si="4"/>
        <v>0</v>
      </c>
      <c r="AY21" s="28">
        <f t="shared" si="4"/>
        <v>0</v>
      </c>
      <c r="AZ21" s="28">
        <f t="shared" si="4"/>
        <v>0</v>
      </c>
      <c r="BA21" s="28">
        <f t="shared" si="4"/>
        <v>0</v>
      </c>
      <c r="BB21" s="28">
        <f t="shared" si="4"/>
        <v>0</v>
      </c>
      <c r="BC21" s="28">
        <f t="shared" si="4"/>
        <v>0</v>
      </c>
      <c r="BD21" s="28">
        <f>SUM(BD20)</f>
        <v>0</v>
      </c>
      <c r="BE21" s="28">
        <f>SUM(BE20)</f>
        <v>0</v>
      </c>
      <c r="BF21" s="28">
        <f>SUM(BF20)</f>
        <v>314695000</v>
      </c>
      <c r="BG21" s="184">
        <f>SUM(BG20)</f>
        <v>314695000</v>
      </c>
      <c r="BH21" s="28"/>
    </row>
    <row r="22" spans="1:60" s="9" customFormat="1" ht="58.5" customHeight="1">
      <c r="A22" s="275"/>
      <c r="B22" s="214" t="s">
        <v>72</v>
      </c>
      <c r="C22" s="8" t="s">
        <v>73</v>
      </c>
      <c r="D22" s="8" t="s">
        <v>74</v>
      </c>
      <c r="E22" s="8">
        <v>14</v>
      </c>
      <c r="F22" s="8" t="s">
        <v>75</v>
      </c>
      <c r="G22" s="54" t="s">
        <v>419</v>
      </c>
      <c r="H22" s="116">
        <v>14</v>
      </c>
      <c r="I22" s="27" t="s">
        <v>76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>
        <v>376531000</v>
      </c>
      <c r="AB22" s="82">
        <v>7351000</v>
      </c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181">
        <f>SUM(J22:BF22)</f>
        <v>383882000</v>
      </c>
      <c r="BH22" s="8" t="s">
        <v>60</v>
      </c>
    </row>
    <row r="23" spans="1:60" ht="43.5" customHeight="1">
      <c r="A23" s="139"/>
      <c r="B23" s="221" t="s">
        <v>524</v>
      </c>
      <c r="C23" s="222"/>
      <c r="D23" s="243"/>
      <c r="E23" s="138"/>
      <c r="F23" s="137"/>
      <c r="G23" s="63"/>
      <c r="H23" s="63"/>
      <c r="I23" s="63"/>
      <c r="J23" s="63">
        <f>SUM(J22)</f>
        <v>0</v>
      </c>
      <c r="K23" s="63">
        <f t="shared" ref="K23:BC23" si="5">SUM(K22)</f>
        <v>0</v>
      </c>
      <c r="L23" s="63">
        <f t="shared" si="5"/>
        <v>0</v>
      </c>
      <c r="M23" s="63">
        <f t="shared" si="5"/>
        <v>0</v>
      </c>
      <c r="N23" s="63">
        <f t="shared" si="5"/>
        <v>0</v>
      </c>
      <c r="O23" s="63">
        <f t="shared" si="5"/>
        <v>0</v>
      </c>
      <c r="P23" s="63">
        <f t="shared" si="5"/>
        <v>0</v>
      </c>
      <c r="Q23" s="63">
        <f t="shared" si="5"/>
        <v>0</v>
      </c>
      <c r="R23" s="63">
        <f t="shared" si="5"/>
        <v>0</v>
      </c>
      <c r="S23" s="63">
        <f t="shared" si="5"/>
        <v>0</v>
      </c>
      <c r="T23" s="63">
        <f t="shared" si="5"/>
        <v>0</v>
      </c>
      <c r="U23" s="63">
        <f t="shared" si="5"/>
        <v>0</v>
      </c>
      <c r="V23" s="63">
        <f t="shared" si="5"/>
        <v>0</v>
      </c>
      <c r="W23" s="63">
        <f t="shared" si="5"/>
        <v>0</v>
      </c>
      <c r="X23" s="63">
        <f t="shared" si="5"/>
        <v>0</v>
      </c>
      <c r="Y23" s="63">
        <f t="shared" si="5"/>
        <v>0</v>
      </c>
      <c r="Z23" s="63">
        <f t="shared" si="5"/>
        <v>0</v>
      </c>
      <c r="AA23" s="63">
        <f t="shared" si="5"/>
        <v>376531000</v>
      </c>
      <c r="AB23" s="63">
        <f>SUM(AB22)</f>
        <v>7351000</v>
      </c>
      <c r="AC23" s="63">
        <f t="shared" si="5"/>
        <v>0</v>
      </c>
      <c r="AD23" s="63">
        <f t="shared" si="5"/>
        <v>0</v>
      </c>
      <c r="AE23" s="63">
        <f t="shared" si="5"/>
        <v>0</v>
      </c>
      <c r="AF23" s="63">
        <f t="shared" si="5"/>
        <v>0</v>
      </c>
      <c r="AG23" s="63">
        <f t="shared" si="5"/>
        <v>0</v>
      </c>
      <c r="AH23" s="63">
        <f t="shared" si="5"/>
        <v>0</v>
      </c>
      <c r="AI23" s="63">
        <f t="shared" si="5"/>
        <v>0</v>
      </c>
      <c r="AJ23" s="63">
        <f t="shared" si="5"/>
        <v>0</v>
      </c>
      <c r="AK23" s="63">
        <f t="shared" si="5"/>
        <v>0</v>
      </c>
      <c r="AL23" s="63">
        <f t="shared" si="5"/>
        <v>0</v>
      </c>
      <c r="AM23" s="63">
        <f t="shared" si="5"/>
        <v>0</v>
      </c>
      <c r="AN23" s="63">
        <f t="shared" si="5"/>
        <v>0</v>
      </c>
      <c r="AO23" s="63">
        <f t="shared" si="5"/>
        <v>0</v>
      </c>
      <c r="AP23" s="63">
        <f t="shared" si="5"/>
        <v>0</v>
      </c>
      <c r="AQ23" s="63">
        <f t="shared" si="5"/>
        <v>0</v>
      </c>
      <c r="AR23" s="63">
        <f t="shared" si="5"/>
        <v>0</v>
      </c>
      <c r="AS23" s="63">
        <f t="shared" si="5"/>
        <v>0</v>
      </c>
      <c r="AT23" s="63">
        <f t="shared" si="5"/>
        <v>0</v>
      </c>
      <c r="AU23" s="63">
        <f t="shared" si="5"/>
        <v>0</v>
      </c>
      <c r="AV23" s="63">
        <f t="shared" si="5"/>
        <v>0</v>
      </c>
      <c r="AW23" s="63">
        <f t="shared" si="5"/>
        <v>0</v>
      </c>
      <c r="AX23" s="63">
        <f t="shared" si="5"/>
        <v>0</v>
      </c>
      <c r="AY23" s="63">
        <f t="shared" si="5"/>
        <v>0</v>
      </c>
      <c r="AZ23" s="63">
        <f t="shared" si="5"/>
        <v>0</v>
      </c>
      <c r="BA23" s="63">
        <f t="shared" si="5"/>
        <v>0</v>
      </c>
      <c r="BB23" s="63">
        <f t="shared" si="5"/>
        <v>0</v>
      </c>
      <c r="BC23" s="63">
        <f t="shared" si="5"/>
        <v>0</v>
      </c>
      <c r="BD23" s="63">
        <f>SUM(BD22)</f>
        <v>0</v>
      </c>
      <c r="BE23" s="63">
        <f>SUM(BE22)</f>
        <v>0</v>
      </c>
      <c r="BF23" s="63">
        <f>SUM(BF22)</f>
        <v>0</v>
      </c>
      <c r="BG23" s="199">
        <f>SUM(BG22)</f>
        <v>383882000</v>
      </c>
      <c r="BH23" s="63"/>
    </row>
    <row r="24" spans="1:60" ht="36.75" customHeight="1">
      <c r="A24" s="139"/>
      <c r="B24" s="223" t="s">
        <v>525</v>
      </c>
      <c r="C24" s="224"/>
      <c r="D24" s="225"/>
      <c r="E24" s="22"/>
      <c r="F24" s="7"/>
      <c r="G24" s="64"/>
      <c r="H24" s="64"/>
      <c r="I24" s="29"/>
      <c r="J24" s="7">
        <f>+J21+J23</f>
        <v>0</v>
      </c>
      <c r="K24" s="10">
        <f t="shared" ref="K24:BC24" si="6">+K21+K23</f>
        <v>0</v>
      </c>
      <c r="L24" s="10">
        <f t="shared" si="6"/>
        <v>0</v>
      </c>
      <c r="M24" s="10">
        <f t="shared" si="6"/>
        <v>0</v>
      </c>
      <c r="N24" s="10">
        <f t="shared" si="6"/>
        <v>0</v>
      </c>
      <c r="O24" s="10">
        <f t="shared" si="6"/>
        <v>0</v>
      </c>
      <c r="P24" s="10">
        <f t="shared" si="6"/>
        <v>0</v>
      </c>
      <c r="Q24" s="10">
        <f t="shared" si="6"/>
        <v>0</v>
      </c>
      <c r="R24" s="10">
        <f t="shared" si="6"/>
        <v>0</v>
      </c>
      <c r="S24" s="10">
        <f t="shared" si="6"/>
        <v>0</v>
      </c>
      <c r="T24" s="10">
        <f t="shared" si="6"/>
        <v>0</v>
      </c>
      <c r="U24" s="10">
        <f t="shared" si="6"/>
        <v>0</v>
      </c>
      <c r="V24" s="10">
        <f t="shared" si="6"/>
        <v>0</v>
      </c>
      <c r="W24" s="10">
        <f t="shared" si="6"/>
        <v>0</v>
      </c>
      <c r="X24" s="10">
        <f t="shared" si="6"/>
        <v>0</v>
      </c>
      <c r="Y24" s="10">
        <f t="shared" si="6"/>
        <v>0</v>
      </c>
      <c r="Z24" s="10">
        <f t="shared" si="6"/>
        <v>0</v>
      </c>
      <c r="AA24" s="179">
        <f>+AA21+AA23</f>
        <v>376531000</v>
      </c>
      <c r="AB24" s="179">
        <f>+AB21+AB23</f>
        <v>7351000</v>
      </c>
      <c r="AC24" s="10">
        <f t="shared" si="6"/>
        <v>0</v>
      </c>
      <c r="AD24" s="10">
        <f t="shared" si="6"/>
        <v>0</v>
      </c>
      <c r="AE24" s="10">
        <f t="shared" si="6"/>
        <v>0</v>
      </c>
      <c r="AF24" s="10">
        <f t="shared" si="6"/>
        <v>0</v>
      </c>
      <c r="AG24" s="10">
        <f t="shared" si="6"/>
        <v>0</v>
      </c>
      <c r="AH24" s="10">
        <f t="shared" si="6"/>
        <v>0</v>
      </c>
      <c r="AI24" s="10">
        <f t="shared" si="6"/>
        <v>0</v>
      </c>
      <c r="AJ24" s="10">
        <f t="shared" si="6"/>
        <v>0</v>
      </c>
      <c r="AK24" s="10">
        <f t="shared" si="6"/>
        <v>0</v>
      </c>
      <c r="AL24" s="10">
        <f t="shared" si="6"/>
        <v>0</v>
      </c>
      <c r="AM24" s="10">
        <f t="shared" si="6"/>
        <v>0</v>
      </c>
      <c r="AN24" s="10">
        <f t="shared" si="6"/>
        <v>0</v>
      </c>
      <c r="AO24" s="10">
        <f t="shared" si="6"/>
        <v>0</v>
      </c>
      <c r="AP24" s="10">
        <f t="shared" si="6"/>
        <v>0</v>
      </c>
      <c r="AQ24" s="10">
        <f t="shared" si="6"/>
        <v>0</v>
      </c>
      <c r="AR24" s="10">
        <f t="shared" si="6"/>
        <v>0</v>
      </c>
      <c r="AS24" s="10">
        <f t="shared" si="6"/>
        <v>0</v>
      </c>
      <c r="AT24" s="10">
        <f t="shared" si="6"/>
        <v>0</v>
      </c>
      <c r="AU24" s="10">
        <f t="shared" si="6"/>
        <v>0</v>
      </c>
      <c r="AV24" s="10">
        <f t="shared" si="6"/>
        <v>0</v>
      </c>
      <c r="AW24" s="10">
        <f t="shared" si="6"/>
        <v>0</v>
      </c>
      <c r="AX24" s="10">
        <f t="shared" si="6"/>
        <v>0</v>
      </c>
      <c r="AY24" s="10">
        <f t="shared" si="6"/>
        <v>0</v>
      </c>
      <c r="AZ24" s="10">
        <f t="shared" si="6"/>
        <v>0</v>
      </c>
      <c r="BA24" s="10">
        <f t="shared" si="6"/>
        <v>0</v>
      </c>
      <c r="BB24" s="10">
        <f t="shared" si="6"/>
        <v>0</v>
      </c>
      <c r="BC24" s="10">
        <f t="shared" si="6"/>
        <v>0</v>
      </c>
      <c r="BD24" s="10">
        <f>+BD21+BD23</f>
        <v>0</v>
      </c>
      <c r="BE24" s="10">
        <f>+BE21+BE23</f>
        <v>0</v>
      </c>
      <c r="BF24" s="10">
        <f>+BF21+BF23</f>
        <v>314695000</v>
      </c>
      <c r="BG24" s="200">
        <f>+BG21+BG23</f>
        <v>698577000</v>
      </c>
      <c r="BH24" s="10"/>
    </row>
    <row r="25" spans="1:60" s="12" customFormat="1" ht="24" customHeight="1">
      <c r="A25" s="276" t="s">
        <v>36</v>
      </c>
      <c r="B25" s="276" t="s">
        <v>37</v>
      </c>
      <c r="C25" s="276" t="s">
        <v>38</v>
      </c>
      <c r="D25" s="276" t="s">
        <v>40</v>
      </c>
      <c r="E25" s="276" t="s">
        <v>41</v>
      </c>
      <c r="F25" s="23" t="s">
        <v>42</v>
      </c>
      <c r="G25" s="244" t="s">
        <v>43</v>
      </c>
      <c r="H25" s="244" t="s">
        <v>44</v>
      </c>
      <c r="I25" s="76" t="s">
        <v>45</v>
      </c>
      <c r="J25" s="255" t="s">
        <v>481</v>
      </c>
      <c r="K25" s="258" t="s">
        <v>498</v>
      </c>
      <c r="L25" s="258"/>
      <c r="M25" s="258"/>
      <c r="N25" s="258"/>
      <c r="O25" s="236" t="s">
        <v>3</v>
      </c>
      <c r="P25" s="236" t="s">
        <v>50</v>
      </c>
      <c r="Q25" s="272" t="s">
        <v>4</v>
      </c>
      <c r="R25" s="273"/>
      <c r="S25" s="273"/>
      <c r="T25" s="273"/>
      <c r="U25" s="273"/>
      <c r="V25" s="273"/>
      <c r="W25" s="273"/>
      <c r="X25" s="273"/>
      <c r="Y25" s="273"/>
      <c r="Z25" s="273"/>
      <c r="AA25" s="274"/>
      <c r="AB25" s="173"/>
      <c r="AC25" s="236" t="s">
        <v>5</v>
      </c>
      <c r="AD25" s="236" t="s">
        <v>6</v>
      </c>
      <c r="AE25" s="264" t="s">
        <v>7</v>
      </c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70" t="s">
        <v>8</v>
      </c>
      <c r="AU25" s="271"/>
      <c r="AV25" s="264" t="s">
        <v>9</v>
      </c>
      <c r="AW25" s="265"/>
      <c r="AX25" s="264" t="s">
        <v>10</v>
      </c>
      <c r="AY25" s="258"/>
      <c r="AZ25" s="236" t="s">
        <v>30</v>
      </c>
      <c r="BA25" s="236" t="s">
        <v>31</v>
      </c>
      <c r="BB25" s="226" t="s">
        <v>485</v>
      </c>
      <c r="BC25" s="236" t="s">
        <v>32</v>
      </c>
      <c r="BD25" s="226" t="s">
        <v>491</v>
      </c>
      <c r="BE25" s="226" t="s">
        <v>490</v>
      </c>
      <c r="BF25" s="226" t="s">
        <v>482</v>
      </c>
      <c r="BG25" s="267" t="s">
        <v>484</v>
      </c>
      <c r="BH25" s="266" t="s">
        <v>522</v>
      </c>
    </row>
    <row r="26" spans="1:60" s="12" customFormat="1" ht="12.75" customHeight="1">
      <c r="A26" s="277"/>
      <c r="B26" s="277"/>
      <c r="C26" s="277"/>
      <c r="D26" s="277"/>
      <c r="E26" s="277"/>
      <c r="F26" s="276" t="s">
        <v>39</v>
      </c>
      <c r="G26" s="245"/>
      <c r="H26" s="245"/>
      <c r="I26" s="244" t="s">
        <v>46</v>
      </c>
      <c r="J26" s="256"/>
      <c r="K26" s="149" t="s">
        <v>497</v>
      </c>
      <c r="L26" s="264" t="s">
        <v>0</v>
      </c>
      <c r="M26" s="258"/>
      <c r="N26" s="148" t="s">
        <v>47</v>
      </c>
      <c r="O26" s="237"/>
      <c r="P26" s="237"/>
      <c r="Q26" s="236" t="s">
        <v>2</v>
      </c>
      <c r="R26" s="236" t="s">
        <v>11</v>
      </c>
      <c r="S26" s="236" t="s">
        <v>12</v>
      </c>
      <c r="T26" s="236" t="s">
        <v>11</v>
      </c>
      <c r="U26" s="236" t="s">
        <v>1</v>
      </c>
      <c r="V26" s="236" t="s">
        <v>11</v>
      </c>
      <c r="W26" s="236" t="s">
        <v>13</v>
      </c>
      <c r="X26" s="236" t="s">
        <v>11</v>
      </c>
      <c r="Y26" s="236" t="s">
        <v>14</v>
      </c>
      <c r="Z26" s="236" t="s">
        <v>11</v>
      </c>
      <c r="AA26" s="226" t="s">
        <v>483</v>
      </c>
      <c r="AB26" s="226" t="s">
        <v>483</v>
      </c>
      <c r="AC26" s="237"/>
      <c r="AD26" s="237"/>
      <c r="AE26" s="236" t="s">
        <v>15</v>
      </c>
      <c r="AF26" s="236" t="s">
        <v>16</v>
      </c>
      <c r="AG26" s="236" t="s">
        <v>17</v>
      </c>
      <c r="AH26" s="236" t="s">
        <v>18</v>
      </c>
      <c r="AI26" s="145"/>
      <c r="AJ26" s="145"/>
      <c r="AK26" s="236" t="s">
        <v>19</v>
      </c>
      <c r="AL26" s="236" t="s">
        <v>20</v>
      </c>
      <c r="AM26" s="236" t="s">
        <v>21</v>
      </c>
      <c r="AN26" s="236" t="s">
        <v>22</v>
      </c>
      <c r="AO26" s="226" t="s">
        <v>486</v>
      </c>
      <c r="AP26" s="226" t="s">
        <v>488</v>
      </c>
      <c r="AQ26" s="226" t="s">
        <v>489</v>
      </c>
      <c r="AR26" s="226" t="s">
        <v>487</v>
      </c>
      <c r="AS26" s="236" t="s">
        <v>23</v>
      </c>
      <c r="AT26" s="236" t="s">
        <v>24</v>
      </c>
      <c r="AU26" s="236" t="s">
        <v>25</v>
      </c>
      <c r="AV26" s="236" t="s">
        <v>26</v>
      </c>
      <c r="AW26" s="236" t="s">
        <v>27</v>
      </c>
      <c r="AX26" s="236" t="s">
        <v>28</v>
      </c>
      <c r="AY26" s="236" t="s">
        <v>29</v>
      </c>
      <c r="AZ26" s="237"/>
      <c r="BA26" s="237"/>
      <c r="BB26" s="226"/>
      <c r="BC26" s="237"/>
      <c r="BD26" s="226"/>
      <c r="BE26" s="226"/>
      <c r="BF26" s="226"/>
      <c r="BG26" s="268"/>
      <c r="BH26" s="266"/>
    </row>
    <row r="27" spans="1:60" s="13" customFormat="1" ht="27">
      <c r="A27" s="277"/>
      <c r="B27" s="277"/>
      <c r="C27" s="277"/>
      <c r="D27" s="277"/>
      <c r="E27" s="277"/>
      <c r="F27" s="277"/>
      <c r="G27" s="245"/>
      <c r="H27" s="245"/>
      <c r="I27" s="245"/>
      <c r="J27" s="256"/>
      <c r="K27" s="149" t="s">
        <v>500</v>
      </c>
      <c r="L27" s="93" t="s">
        <v>33</v>
      </c>
      <c r="M27" s="93" t="s">
        <v>34</v>
      </c>
      <c r="N27" s="93" t="s">
        <v>35</v>
      </c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26"/>
      <c r="AB27" s="226"/>
      <c r="AC27" s="237"/>
      <c r="AD27" s="237"/>
      <c r="AE27" s="237"/>
      <c r="AF27" s="237"/>
      <c r="AG27" s="237"/>
      <c r="AH27" s="237"/>
      <c r="AI27" s="146"/>
      <c r="AJ27" s="146"/>
      <c r="AK27" s="237"/>
      <c r="AL27" s="237"/>
      <c r="AM27" s="237"/>
      <c r="AN27" s="237"/>
      <c r="AO27" s="226"/>
      <c r="AP27" s="226"/>
      <c r="AQ27" s="226"/>
      <c r="AR27" s="226"/>
      <c r="AS27" s="237"/>
      <c r="AT27" s="237"/>
      <c r="AU27" s="237"/>
      <c r="AV27" s="237"/>
      <c r="AW27" s="237"/>
      <c r="AX27" s="237"/>
      <c r="AY27" s="237"/>
      <c r="AZ27" s="237"/>
      <c r="BA27" s="237"/>
      <c r="BB27" s="226"/>
      <c r="BC27" s="237"/>
      <c r="BD27" s="226"/>
      <c r="BE27" s="226"/>
      <c r="BF27" s="226"/>
      <c r="BG27" s="268"/>
      <c r="BH27" s="266"/>
    </row>
    <row r="28" spans="1:60" s="12" customFormat="1" ht="12" customHeight="1">
      <c r="A28" s="278"/>
      <c r="B28" s="278"/>
      <c r="C28" s="278"/>
      <c r="D28" s="278"/>
      <c r="E28" s="278"/>
      <c r="F28" s="278"/>
      <c r="G28" s="246"/>
      <c r="H28" s="246"/>
      <c r="I28" s="246"/>
      <c r="J28" s="257"/>
      <c r="K28" s="144" t="s">
        <v>499</v>
      </c>
      <c r="L28" s="94" t="s">
        <v>48</v>
      </c>
      <c r="M28" s="94" t="s">
        <v>49</v>
      </c>
      <c r="N28" s="94" t="s">
        <v>51</v>
      </c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26"/>
      <c r="AB28" s="226"/>
      <c r="AC28" s="238"/>
      <c r="AD28" s="238"/>
      <c r="AE28" s="238"/>
      <c r="AF28" s="238"/>
      <c r="AG28" s="238"/>
      <c r="AH28" s="238"/>
      <c r="AI28" s="147"/>
      <c r="AJ28" s="147"/>
      <c r="AK28" s="238"/>
      <c r="AL28" s="238"/>
      <c r="AM28" s="238"/>
      <c r="AN28" s="238"/>
      <c r="AO28" s="226"/>
      <c r="AP28" s="226"/>
      <c r="AQ28" s="226"/>
      <c r="AR28" s="226"/>
      <c r="AS28" s="238"/>
      <c r="AT28" s="238"/>
      <c r="AU28" s="238"/>
      <c r="AV28" s="238"/>
      <c r="AW28" s="238"/>
      <c r="AX28" s="238"/>
      <c r="AY28" s="238"/>
      <c r="AZ28" s="238"/>
      <c r="BA28" s="238"/>
      <c r="BB28" s="226"/>
      <c r="BC28" s="238"/>
      <c r="BD28" s="226"/>
      <c r="BE28" s="226"/>
      <c r="BF28" s="226"/>
      <c r="BG28" s="269"/>
      <c r="BH28" s="266"/>
    </row>
    <row r="29" spans="1:60" s="13" customFormat="1" ht="70.5" customHeight="1">
      <c r="A29" s="211" t="s">
        <v>77</v>
      </c>
      <c r="B29" s="215" t="s">
        <v>78</v>
      </c>
      <c r="C29" s="210" t="s">
        <v>517</v>
      </c>
      <c r="D29" s="32" t="s">
        <v>79</v>
      </c>
      <c r="E29" s="32" t="s">
        <v>80</v>
      </c>
      <c r="F29" s="32" t="s">
        <v>81</v>
      </c>
      <c r="G29" s="30" t="s">
        <v>82</v>
      </c>
      <c r="H29" s="32" t="s">
        <v>83</v>
      </c>
      <c r="I29" s="32" t="s">
        <v>81</v>
      </c>
      <c r="J29" s="84"/>
      <c r="K29" s="84"/>
      <c r="L29" s="84"/>
      <c r="M29" s="84"/>
      <c r="N29" s="84"/>
      <c r="O29" s="84">
        <v>2433521000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185">
        <f>SUM(J29:BF29)</f>
        <v>2433521000</v>
      </c>
      <c r="BH29" s="51" t="s">
        <v>412</v>
      </c>
    </row>
    <row r="30" spans="1:60" s="13" customFormat="1" ht="27.75" customHeight="1">
      <c r="A30" s="212"/>
      <c r="B30" s="221" t="s">
        <v>524</v>
      </c>
      <c r="C30" s="222"/>
      <c r="D30" s="243"/>
      <c r="E30" s="33"/>
      <c r="F30" s="33"/>
      <c r="G30" s="65">
        <f t="shared" ref="G30:AL30" si="7">SUM(G29:G29)</f>
        <v>0</v>
      </c>
      <c r="H30" s="65">
        <f t="shared" si="7"/>
        <v>0</v>
      </c>
      <c r="I30" s="65">
        <f t="shared" si="7"/>
        <v>0</v>
      </c>
      <c r="J30" s="65">
        <f t="shared" si="7"/>
        <v>0</v>
      </c>
      <c r="K30" s="65">
        <f t="shared" si="7"/>
        <v>0</v>
      </c>
      <c r="L30" s="65">
        <f t="shared" si="7"/>
        <v>0</v>
      </c>
      <c r="M30" s="65">
        <f t="shared" si="7"/>
        <v>0</v>
      </c>
      <c r="N30" s="65">
        <f t="shared" si="7"/>
        <v>0</v>
      </c>
      <c r="O30" s="65">
        <f t="shared" si="7"/>
        <v>2433521000</v>
      </c>
      <c r="P30" s="65">
        <f t="shared" si="7"/>
        <v>0</v>
      </c>
      <c r="Q30" s="65">
        <f t="shared" si="7"/>
        <v>0</v>
      </c>
      <c r="R30" s="65">
        <f t="shared" si="7"/>
        <v>0</v>
      </c>
      <c r="S30" s="65">
        <f t="shared" si="7"/>
        <v>0</v>
      </c>
      <c r="T30" s="65">
        <f t="shared" si="7"/>
        <v>0</v>
      </c>
      <c r="U30" s="65">
        <f t="shared" si="7"/>
        <v>0</v>
      </c>
      <c r="V30" s="65">
        <f t="shared" si="7"/>
        <v>0</v>
      </c>
      <c r="W30" s="65">
        <f t="shared" si="7"/>
        <v>0</v>
      </c>
      <c r="X30" s="65">
        <f t="shared" si="7"/>
        <v>0</v>
      </c>
      <c r="Y30" s="65">
        <f t="shared" si="7"/>
        <v>0</v>
      </c>
      <c r="Z30" s="65">
        <f t="shared" si="7"/>
        <v>0</v>
      </c>
      <c r="AA30" s="65">
        <f t="shared" si="7"/>
        <v>0</v>
      </c>
      <c r="AB30" s="65">
        <f t="shared" si="7"/>
        <v>0</v>
      </c>
      <c r="AC30" s="65">
        <f t="shared" si="7"/>
        <v>0</v>
      </c>
      <c r="AD30" s="65">
        <f t="shared" si="7"/>
        <v>0</v>
      </c>
      <c r="AE30" s="65">
        <f t="shared" si="7"/>
        <v>0</v>
      </c>
      <c r="AF30" s="65">
        <f t="shared" si="7"/>
        <v>0</v>
      </c>
      <c r="AG30" s="65">
        <f t="shared" si="7"/>
        <v>0</v>
      </c>
      <c r="AH30" s="65">
        <f t="shared" si="7"/>
        <v>0</v>
      </c>
      <c r="AI30" s="65">
        <f t="shared" si="7"/>
        <v>0</v>
      </c>
      <c r="AJ30" s="65">
        <f t="shared" si="7"/>
        <v>0</v>
      </c>
      <c r="AK30" s="65">
        <f t="shared" si="7"/>
        <v>0</v>
      </c>
      <c r="AL30" s="65">
        <f t="shared" si="7"/>
        <v>0</v>
      </c>
      <c r="AM30" s="65">
        <f t="shared" ref="AM30:BG30" si="8">SUM(AM29:AM29)</f>
        <v>0</v>
      </c>
      <c r="AN30" s="65">
        <f t="shared" si="8"/>
        <v>0</v>
      </c>
      <c r="AO30" s="65">
        <f t="shared" si="8"/>
        <v>0</v>
      </c>
      <c r="AP30" s="65">
        <f t="shared" si="8"/>
        <v>0</v>
      </c>
      <c r="AQ30" s="65">
        <f t="shared" si="8"/>
        <v>0</v>
      </c>
      <c r="AR30" s="65">
        <f t="shared" si="8"/>
        <v>0</v>
      </c>
      <c r="AS30" s="65">
        <f t="shared" si="8"/>
        <v>0</v>
      </c>
      <c r="AT30" s="65">
        <f t="shared" si="8"/>
        <v>0</v>
      </c>
      <c r="AU30" s="65">
        <f t="shared" si="8"/>
        <v>0</v>
      </c>
      <c r="AV30" s="65">
        <f t="shared" si="8"/>
        <v>0</v>
      </c>
      <c r="AW30" s="65">
        <f t="shared" si="8"/>
        <v>0</v>
      </c>
      <c r="AX30" s="65">
        <f t="shared" si="8"/>
        <v>0</v>
      </c>
      <c r="AY30" s="65">
        <f t="shared" si="8"/>
        <v>0</v>
      </c>
      <c r="AZ30" s="65">
        <f t="shared" si="8"/>
        <v>0</v>
      </c>
      <c r="BA30" s="65">
        <f t="shared" si="8"/>
        <v>0</v>
      </c>
      <c r="BB30" s="65">
        <f t="shared" si="8"/>
        <v>0</v>
      </c>
      <c r="BC30" s="65">
        <f t="shared" si="8"/>
        <v>0</v>
      </c>
      <c r="BD30" s="65">
        <f t="shared" si="8"/>
        <v>0</v>
      </c>
      <c r="BE30" s="65">
        <f t="shared" si="8"/>
        <v>0</v>
      </c>
      <c r="BF30" s="65">
        <f t="shared" si="8"/>
        <v>0</v>
      </c>
      <c r="BG30" s="201">
        <f t="shared" si="8"/>
        <v>2433521000</v>
      </c>
      <c r="BH30" s="65"/>
    </row>
    <row r="31" spans="1:60" s="13" customFormat="1" ht="50.25" customHeight="1">
      <c r="A31" s="212"/>
      <c r="B31" s="279" t="s">
        <v>84</v>
      </c>
      <c r="C31" s="49" t="s">
        <v>85</v>
      </c>
      <c r="D31" s="49" t="s">
        <v>86</v>
      </c>
      <c r="E31" s="32" t="s">
        <v>510</v>
      </c>
      <c r="F31" s="32" t="s">
        <v>87</v>
      </c>
      <c r="G31" s="30" t="s">
        <v>88</v>
      </c>
      <c r="H31" s="32" t="s">
        <v>89</v>
      </c>
      <c r="I31" s="32" t="s">
        <v>87</v>
      </c>
      <c r="J31" s="84"/>
      <c r="K31" s="84"/>
      <c r="L31" s="84"/>
      <c r="M31" s="84"/>
      <c r="N31" s="84"/>
      <c r="O31" s="84"/>
      <c r="P31" s="84"/>
      <c r="Q31" s="84"/>
      <c r="R31" s="84"/>
      <c r="S31" s="84">
        <v>150536000</v>
      </c>
      <c r="T31" s="84">
        <v>7737000</v>
      </c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185">
        <f>SUM(J31:BF31)</f>
        <v>158273000</v>
      </c>
      <c r="BH31" s="51" t="s">
        <v>412</v>
      </c>
    </row>
    <row r="32" spans="1:60" s="13" customFormat="1" ht="96" customHeight="1">
      <c r="A32" s="212"/>
      <c r="B32" s="280"/>
      <c r="C32" s="32" t="s">
        <v>90</v>
      </c>
      <c r="D32" s="32" t="s">
        <v>93</v>
      </c>
      <c r="E32" s="32" t="s">
        <v>91</v>
      </c>
      <c r="F32" s="32" t="s">
        <v>92</v>
      </c>
      <c r="G32" s="32" t="s">
        <v>94</v>
      </c>
      <c r="H32" s="32" t="s">
        <v>91</v>
      </c>
      <c r="I32" s="32" t="s">
        <v>95</v>
      </c>
      <c r="J32" s="84"/>
      <c r="K32" s="84"/>
      <c r="L32" s="84"/>
      <c r="M32" s="84"/>
      <c r="N32" s="84">
        <v>3055873000</v>
      </c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186">
        <f>SUM(J32:BF32)</f>
        <v>3055873000</v>
      </c>
      <c r="BH32" s="51" t="s">
        <v>389</v>
      </c>
    </row>
    <row r="33" spans="1:60" s="13" customFormat="1" ht="26.25" customHeight="1">
      <c r="A33" s="212"/>
      <c r="B33" s="221" t="s">
        <v>524</v>
      </c>
      <c r="C33" s="222"/>
      <c r="D33" s="243"/>
      <c r="E33" s="33"/>
      <c r="F33" s="33"/>
      <c r="G33" s="41">
        <f t="shared" ref="G33:AW33" si="9">SUM(G31:G32)</f>
        <v>0</v>
      </c>
      <c r="H33" s="41">
        <f t="shared" si="9"/>
        <v>0</v>
      </c>
      <c r="I33" s="41">
        <f t="shared" si="9"/>
        <v>0</v>
      </c>
      <c r="J33" s="41">
        <f t="shared" si="9"/>
        <v>0</v>
      </c>
      <c r="K33" s="41">
        <f t="shared" si="9"/>
        <v>0</v>
      </c>
      <c r="L33" s="41">
        <f t="shared" si="9"/>
        <v>0</v>
      </c>
      <c r="M33" s="41">
        <f t="shared" si="9"/>
        <v>0</v>
      </c>
      <c r="N33" s="41">
        <f t="shared" si="9"/>
        <v>3055873000</v>
      </c>
      <c r="O33" s="41">
        <f t="shared" si="9"/>
        <v>0</v>
      </c>
      <c r="P33" s="41">
        <f t="shared" si="9"/>
        <v>0</v>
      </c>
      <c r="Q33" s="41">
        <f t="shared" si="9"/>
        <v>0</v>
      </c>
      <c r="R33" s="41">
        <f t="shared" si="9"/>
        <v>0</v>
      </c>
      <c r="S33" s="41">
        <f t="shared" si="9"/>
        <v>150536000</v>
      </c>
      <c r="T33" s="41">
        <f t="shared" si="9"/>
        <v>7737000</v>
      </c>
      <c r="U33" s="41">
        <f t="shared" si="9"/>
        <v>0</v>
      </c>
      <c r="V33" s="41">
        <f t="shared" si="9"/>
        <v>0</v>
      </c>
      <c r="W33" s="41">
        <f t="shared" si="9"/>
        <v>0</v>
      </c>
      <c r="X33" s="41">
        <f t="shared" si="9"/>
        <v>0</v>
      </c>
      <c r="Y33" s="41">
        <f t="shared" si="9"/>
        <v>0</v>
      </c>
      <c r="Z33" s="41">
        <f t="shared" si="9"/>
        <v>0</v>
      </c>
      <c r="AA33" s="41">
        <f t="shared" si="9"/>
        <v>0</v>
      </c>
      <c r="AB33" s="41">
        <f>SUM(AB31:AB32)</f>
        <v>0</v>
      </c>
      <c r="AC33" s="41">
        <f t="shared" si="9"/>
        <v>0</v>
      </c>
      <c r="AD33" s="41">
        <f t="shared" si="9"/>
        <v>0</v>
      </c>
      <c r="AE33" s="41">
        <f t="shared" si="9"/>
        <v>0</v>
      </c>
      <c r="AF33" s="41">
        <f t="shared" si="9"/>
        <v>0</v>
      </c>
      <c r="AG33" s="41">
        <f t="shared" si="9"/>
        <v>0</v>
      </c>
      <c r="AH33" s="41">
        <f t="shared" si="9"/>
        <v>0</v>
      </c>
      <c r="AI33" s="41">
        <f t="shared" si="9"/>
        <v>0</v>
      </c>
      <c r="AJ33" s="41">
        <f t="shared" si="9"/>
        <v>0</v>
      </c>
      <c r="AK33" s="41">
        <f t="shared" si="9"/>
        <v>0</v>
      </c>
      <c r="AL33" s="41">
        <f t="shared" si="9"/>
        <v>0</v>
      </c>
      <c r="AM33" s="41">
        <f t="shared" si="9"/>
        <v>0</v>
      </c>
      <c r="AN33" s="41">
        <f t="shared" si="9"/>
        <v>0</v>
      </c>
      <c r="AO33" s="41">
        <f t="shared" si="9"/>
        <v>0</v>
      </c>
      <c r="AP33" s="41">
        <f t="shared" si="9"/>
        <v>0</v>
      </c>
      <c r="AQ33" s="41">
        <f t="shared" si="9"/>
        <v>0</v>
      </c>
      <c r="AR33" s="41">
        <f t="shared" si="9"/>
        <v>0</v>
      </c>
      <c r="AS33" s="41">
        <f t="shared" si="9"/>
        <v>0</v>
      </c>
      <c r="AT33" s="41">
        <f t="shared" si="9"/>
        <v>0</v>
      </c>
      <c r="AU33" s="41">
        <f t="shared" si="9"/>
        <v>0</v>
      </c>
      <c r="AV33" s="41">
        <f t="shared" si="9"/>
        <v>0</v>
      </c>
      <c r="AW33" s="41">
        <f t="shared" si="9"/>
        <v>0</v>
      </c>
      <c r="AX33" s="41">
        <f t="shared" ref="AX33:BG33" si="10">SUM(AX31:AX32)</f>
        <v>0</v>
      </c>
      <c r="AY33" s="41">
        <f t="shared" si="10"/>
        <v>0</v>
      </c>
      <c r="AZ33" s="41">
        <f t="shared" si="10"/>
        <v>0</v>
      </c>
      <c r="BA33" s="41">
        <f t="shared" si="10"/>
        <v>0</v>
      </c>
      <c r="BB33" s="41">
        <f t="shared" si="10"/>
        <v>0</v>
      </c>
      <c r="BC33" s="41">
        <f t="shared" si="10"/>
        <v>0</v>
      </c>
      <c r="BD33" s="41">
        <f t="shared" si="10"/>
        <v>0</v>
      </c>
      <c r="BE33" s="41">
        <f t="shared" si="10"/>
        <v>0</v>
      </c>
      <c r="BF33" s="41">
        <f t="shared" si="10"/>
        <v>0</v>
      </c>
      <c r="BG33" s="202">
        <f t="shared" si="10"/>
        <v>3214146000</v>
      </c>
      <c r="BH33" s="41"/>
    </row>
    <row r="34" spans="1:60" s="13" customFormat="1" ht="60.75" customHeight="1">
      <c r="A34" s="212"/>
      <c r="B34" s="216" t="s">
        <v>96</v>
      </c>
      <c r="C34" s="49" t="s">
        <v>97</v>
      </c>
      <c r="D34" s="49" t="s">
        <v>98</v>
      </c>
      <c r="E34" s="25">
        <v>4</v>
      </c>
      <c r="F34" s="25" t="s">
        <v>99</v>
      </c>
      <c r="G34" s="25" t="s">
        <v>100</v>
      </c>
      <c r="H34" s="25">
        <v>4</v>
      </c>
      <c r="I34" s="25" t="s">
        <v>101</v>
      </c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>
        <v>455542000</v>
      </c>
      <c r="AH34" s="80">
        <v>68239000</v>
      </c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186">
        <f>SUM(J34:BF34)</f>
        <v>523781000</v>
      </c>
      <c r="BH34" s="51" t="s">
        <v>142</v>
      </c>
    </row>
    <row r="35" spans="1:60" s="13" customFormat="1" ht="26.25" customHeight="1">
      <c r="A35" s="212"/>
      <c r="B35" s="221" t="s">
        <v>524</v>
      </c>
      <c r="C35" s="222"/>
      <c r="D35" s="243"/>
      <c r="E35" s="35"/>
      <c r="F35" s="35"/>
      <c r="G35" s="41">
        <f t="shared" ref="G35:AW35" si="11">SUM(G34:G34)</f>
        <v>0</v>
      </c>
      <c r="H35" s="41">
        <f t="shared" si="11"/>
        <v>4</v>
      </c>
      <c r="I35" s="41">
        <f t="shared" si="11"/>
        <v>0</v>
      </c>
      <c r="J35" s="41">
        <f t="shared" si="11"/>
        <v>0</v>
      </c>
      <c r="K35" s="41">
        <f t="shared" si="11"/>
        <v>0</v>
      </c>
      <c r="L35" s="41">
        <f t="shared" si="11"/>
        <v>0</v>
      </c>
      <c r="M35" s="41">
        <f t="shared" si="11"/>
        <v>0</v>
      </c>
      <c r="N35" s="41">
        <f t="shared" si="11"/>
        <v>0</v>
      </c>
      <c r="O35" s="41">
        <f t="shared" si="11"/>
        <v>0</v>
      </c>
      <c r="P35" s="41">
        <f t="shared" si="11"/>
        <v>0</v>
      </c>
      <c r="Q35" s="41">
        <f t="shared" si="11"/>
        <v>0</v>
      </c>
      <c r="R35" s="41">
        <f t="shared" si="11"/>
        <v>0</v>
      </c>
      <c r="S35" s="41">
        <f t="shared" si="11"/>
        <v>0</v>
      </c>
      <c r="T35" s="41">
        <f t="shared" si="11"/>
        <v>0</v>
      </c>
      <c r="U35" s="41">
        <f t="shared" si="11"/>
        <v>0</v>
      </c>
      <c r="V35" s="41">
        <f t="shared" si="11"/>
        <v>0</v>
      </c>
      <c r="W35" s="41">
        <f t="shared" si="11"/>
        <v>0</v>
      </c>
      <c r="X35" s="41">
        <f t="shared" si="11"/>
        <v>0</v>
      </c>
      <c r="Y35" s="41">
        <f t="shared" si="11"/>
        <v>0</v>
      </c>
      <c r="Z35" s="41">
        <f t="shared" si="11"/>
        <v>0</v>
      </c>
      <c r="AA35" s="41">
        <f t="shared" si="11"/>
        <v>0</v>
      </c>
      <c r="AB35" s="41">
        <f>SUM(AB34:AB34)</f>
        <v>0</v>
      </c>
      <c r="AC35" s="41">
        <f t="shared" si="11"/>
        <v>0</v>
      </c>
      <c r="AD35" s="41">
        <f t="shared" si="11"/>
        <v>0</v>
      </c>
      <c r="AE35" s="41">
        <f t="shared" si="11"/>
        <v>0</v>
      </c>
      <c r="AF35" s="41">
        <f t="shared" si="11"/>
        <v>0</v>
      </c>
      <c r="AG35" s="41">
        <f t="shared" si="11"/>
        <v>455542000</v>
      </c>
      <c r="AH35" s="41">
        <f t="shared" si="11"/>
        <v>68239000</v>
      </c>
      <c r="AI35" s="41">
        <f t="shared" si="11"/>
        <v>0</v>
      </c>
      <c r="AJ35" s="41">
        <f t="shared" si="11"/>
        <v>0</v>
      </c>
      <c r="AK35" s="41">
        <f t="shared" si="11"/>
        <v>0</v>
      </c>
      <c r="AL35" s="41">
        <f t="shared" si="11"/>
        <v>0</v>
      </c>
      <c r="AM35" s="41">
        <f t="shared" si="11"/>
        <v>0</v>
      </c>
      <c r="AN35" s="41">
        <f t="shared" si="11"/>
        <v>0</v>
      </c>
      <c r="AO35" s="41">
        <f t="shared" si="11"/>
        <v>0</v>
      </c>
      <c r="AP35" s="41">
        <f t="shared" si="11"/>
        <v>0</v>
      </c>
      <c r="AQ35" s="41">
        <f t="shared" si="11"/>
        <v>0</v>
      </c>
      <c r="AR35" s="41">
        <f t="shared" si="11"/>
        <v>0</v>
      </c>
      <c r="AS35" s="41">
        <f t="shared" si="11"/>
        <v>0</v>
      </c>
      <c r="AT35" s="41">
        <f t="shared" si="11"/>
        <v>0</v>
      </c>
      <c r="AU35" s="41">
        <f t="shared" si="11"/>
        <v>0</v>
      </c>
      <c r="AV35" s="41">
        <f t="shared" si="11"/>
        <v>0</v>
      </c>
      <c r="AW35" s="41">
        <f t="shared" si="11"/>
        <v>0</v>
      </c>
      <c r="AX35" s="41">
        <f t="shared" ref="AX35:BG35" si="12">SUM(AX34:AX34)</f>
        <v>0</v>
      </c>
      <c r="AY35" s="41">
        <f t="shared" si="12"/>
        <v>0</v>
      </c>
      <c r="AZ35" s="41">
        <f t="shared" si="12"/>
        <v>0</v>
      </c>
      <c r="BA35" s="41">
        <f t="shared" si="12"/>
        <v>0</v>
      </c>
      <c r="BB35" s="41">
        <f t="shared" si="12"/>
        <v>0</v>
      </c>
      <c r="BC35" s="41">
        <f t="shared" si="12"/>
        <v>0</v>
      </c>
      <c r="BD35" s="41">
        <f t="shared" si="12"/>
        <v>0</v>
      </c>
      <c r="BE35" s="41">
        <f t="shared" si="12"/>
        <v>0</v>
      </c>
      <c r="BF35" s="41">
        <f t="shared" si="12"/>
        <v>0</v>
      </c>
      <c r="BG35" s="202">
        <f t="shared" si="12"/>
        <v>523781000</v>
      </c>
      <c r="BH35" s="41"/>
    </row>
    <row r="36" spans="1:60" s="13" customFormat="1" ht="48" customHeight="1">
      <c r="A36" s="212"/>
      <c r="B36" s="282" t="s">
        <v>102</v>
      </c>
      <c r="C36" s="283" t="s">
        <v>103</v>
      </c>
      <c r="D36" s="281" t="s">
        <v>104</v>
      </c>
      <c r="E36" s="32" t="s">
        <v>105</v>
      </c>
      <c r="F36" s="32" t="s">
        <v>106</v>
      </c>
      <c r="G36" s="32" t="s">
        <v>107</v>
      </c>
      <c r="H36" s="25">
        <v>4</v>
      </c>
      <c r="I36" s="27" t="s">
        <v>106</v>
      </c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>
        <v>150363000</v>
      </c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186">
        <f>SUM(J36:BF36)</f>
        <v>150363000</v>
      </c>
      <c r="BH36" s="5" t="s">
        <v>417</v>
      </c>
    </row>
    <row r="37" spans="1:60" s="13" customFormat="1" ht="65.25" customHeight="1">
      <c r="A37" s="212"/>
      <c r="B37" s="282"/>
      <c r="C37" s="283"/>
      <c r="D37" s="281"/>
      <c r="E37" s="32" t="s">
        <v>108</v>
      </c>
      <c r="F37" s="32" t="s">
        <v>109</v>
      </c>
      <c r="G37" s="32" t="s">
        <v>518</v>
      </c>
      <c r="H37" s="48">
        <v>8</v>
      </c>
      <c r="I37" s="27" t="s">
        <v>109</v>
      </c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>
        <v>18802000</v>
      </c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186">
        <f>SUM(J37:BF37)</f>
        <v>18802000</v>
      </c>
      <c r="BH37" s="5" t="s">
        <v>417</v>
      </c>
    </row>
    <row r="38" spans="1:60" s="13" customFormat="1" ht="32.25" customHeight="1">
      <c r="A38" s="212"/>
      <c r="B38" s="282"/>
      <c r="C38" s="283"/>
      <c r="D38" s="281"/>
      <c r="E38" s="32" t="s">
        <v>110</v>
      </c>
      <c r="F38" s="32" t="s">
        <v>111</v>
      </c>
      <c r="G38" s="35"/>
      <c r="H38" s="35"/>
      <c r="I38" s="35"/>
      <c r="J38" s="101">
        <f t="shared" ref="J38:BC38" si="13">SUM(J36:J37)</f>
        <v>0</v>
      </c>
      <c r="K38" s="101">
        <f t="shared" si="13"/>
        <v>0</v>
      </c>
      <c r="L38" s="101">
        <f t="shared" si="13"/>
        <v>0</v>
      </c>
      <c r="M38" s="101">
        <f t="shared" si="13"/>
        <v>0</v>
      </c>
      <c r="N38" s="101">
        <f t="shared" si="13"/>
        <v>0</v>
      </c>
      <c r="O38" s="101">
        <f t="shared" si="13"/>
        <v>0</v>
      </c>
      <c r="P38" s="101">
        <f t="shared" si="13"/>
        <v>0</v>
      </c>
      <c r="Q38" s="101">
        <f t="shared" si="13"/>
        <v>0</v>
      </c>
      <c r="R38" s="101">
        <f t="shared" si="13"/>
        <v>0</v>
      </c>
      <c r="S38" s="101">
        <f t="shared" si="13"/>
        <v>0</v>
      </c>
      <c r="T38" s="101">
        <f t="shared" si="13"/>
        <v>0</v>
      </c>
      <c r="U38" s="101">
        <f t="shared" si="13"/>
        <v>0</v>
      </c>
      <c r="V38" s="101">
        <f t="shared" si="13"/>
        <v>0</v>
      </c>
      <c r="W38" s="101">
        <f t="shared" si="13"/>
        <v>150363000</v>
      </c>
      <c r="X38" s="101">
        <f t="shared" si="13"/>
        <v>18802000</v>
      </c>
      <c r="Y38" s="101">
        <f t="shared" si="13"/>
        <v>0</v>
      </c>
      <c r="Z38" s="101">
        <f t="shared" si="13"/>
        <v>0</v>
      </c>
      <c r="AA38" s="101">
        <f t="shared" si="13"/>
        <v>0</v>
      </c>
      <c r="AB38" s="101">
        <f>SUM(AB36:AB37)</f>
        <v>0</v>
      </c>
      <c r="AC38" s="101">
        <f t="shared" si="13"/>
        <v>0</v>
      </c>
      <c r="AD38" s="101">
        <f t="shared" si="13"/>
        <v>0</v>
      </c>
      <c r="AE38" s="101">
        <f t="shared" si="13"/>
        <v>0</v>
      </c>
      <c r="AF38" s="101">
        <f t="shared" si="13"/>
        <v>0</v>
      </c>
      <c r="AG38" s="101">
        <f t="shared" si="13"/>
        <v>0</v>
      </c>
      <c r="AH38" s="101">
        <f t="shared" si="13"/>
        <v>0</v>
      </c>
      <c r="AI38" s="101">
        <f t="shared" si="13"/>
        <v>0</v>
      </c>
      <c r="AJ38" s="101">
        <f t="shared" si="13"/>
        <v>0</v>
      </c>
      <c r="AK38" s="101">
        <f t="shared" si="13"/>
        <v>0</v>
      </c>
      <c r="AL38" s="101">
        <f t="shared" si="13"/>
        <v>0</v>
      </c>
      <c r="AM38" s="101">
        <f t="shared" si="13"/>
        <v>0</v>
      </c>
      <c r="AN38" s="101">
        <f t="shared" si="13"/>
        <v>0</v>
      </c>
      <c r="AO38" s="101">
        <f t="shared" si="13"/>
        <v>0</v>
      </c>
      <c r="AP38" s="101">
        <f t="shared" si="13"/>
        <v>0</v>
      </c>
      <c r="AQ38" s="101">
        <f t="shared" si="13"/>
        <v>0</v>
      </c>
      <c r="AR38" s="101">
        <f t="shared" si="13"/>
        <v>0</v>
      </c>
      <c r="AS38" s="101">
        <f t="shared" si="13"/>
        <v>0</v>
      </c>
      <c r="AT38" s="101">
        <f t="shared" si="13"/>
        <v>0</v>
      </c>
      <c r="AU38" s="101">
        <f t="shared" si="13"/>
        <v>0</v>
      </c>
      <c r="AV38" s="101">
        <f t="shared" si="13"/>
        <v>0</v>
      </c>
      <c r="AW38" s="101">
        <f t="shared" si="13"/>
        <v>0</v>
      </c>
      <c r="AX38" s="101">
        <f t="shared" si="13"/>
        <v>0</v>
      </c>
      <c r="AY38" s="101">
        <f t="shared" si="13"/>
        <v>0</v>
      </c>
      <c r="AZ38" s="101">
        <f t="shared" si="13"/>
        <v>0</v>
      </c>
      <c r="BA38" s="101">
        <f t="shared" si="13"/>
        <v>0</v>
      </c>
      <c r="BB38" s="101">
        <f t="shared" si="13"/>
        <v>0</v>
      </c>
      <c r="BC38" s="101">
        <f t="shared" si="13"/>
        <v>0</v>
      </c>
      <c r="BD38" s="101">
        <f>SUM(BD36:BD37)</f>
        <v>0</v>
      </c>
      <c r="BE38" s="101">
        <f>SUM(BE36:BE37)</f>
        <v>0</v>
      </c>
      <c r="BF38" s="101">
        <f>SUM(BF36:BF37)</f>
        <v>0</v>
      </c>
      <c r="BG38" s="187">
        <f>SUM(BG36:BG37)</f>
        <v>169165000</v>
      </c>
      <c r="BH38" s="102"/>
    </row>
    <row r="39" spans="1:60" s="15" customFormat="1" ht="66.75" customHeight="1" thickBot="1">
      <c r="A39" s="213"/>
      <c r="B39" s="155" t="s">
        <v>112</v>
      </c>
      <c r="C39" s="155" t="s">
        <v>113</v>
      </c>
      <c r="D39" s="27" t="s">
        <v>114</v>
      </c>
      <c r="E39" s="27">
        <v>4</v>
      </c>
      <c r="F39" s="27" t="s">
        <v>115</v>
      </c>
      <c r="G39" s="88" t="s">
        <v>519</v>
      </c>
      <c r="H39" s="156">
        <v>4</v>
      </c>
      <c r="I39" s="157" t="s">
        <v>115</v>
      </c>
      <c r="J39" s="82">
        <v>100000000</v>
      </c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186">
        <f>SUM(J39:BF39)</f>
        <v>100000000</v>
      </c>
      <c r="BH39" s="53" t="s">
        <v>414</v>
      </c>
    </row>
    <row r="40" spans="1:60" s="13" customFormat="1" ht="28.5" customHeight="1">
      <c r="A40" s="39"/>
      <c r="B40" s="221" t="s">
        <v>524</v>
      </c>
      <c r="C40" s="222"/>
      <c r="D40" s="243"/>
      <c r="E40" s="85"/>
      <c r="F40" s="85"/>
      <c r="G40" s="28"/>
      <c r="H40" s="28"/>
      <c r="I40" s="28"/>
      <c r="J40" s="28">
        <f>SUM(J39:J39)</f>
        <v>100000000</v>
      </c>
      <c r="K40" s="28">
        <f t="shared" ref="K40:BC40" si="14">SUM(K39:K39)</f>
        <v>0</v>
      </c>
      <c r="L40" s="28">
        <f t="shared" si="14"/>
        <v>0</v>
      </c>
      <c r="M40" s="28">
        <f t="shared" si="14"/>
        <v>0</v>
      </c>
      <c r="N40" s="28">
        <f t="shared" si="14"/>
        <v>0</v>
      </c>
      <c r="O40" s="28">
        <f t="shared" si="14"/>
        <v>0</v>
      </c>
      <c r="P40" s="28">
        <f t="shared" si="14"/>
        <v>0</v>
      </c>
      <c r="Q40" s="28">
        <f t="shared" si="14"/>
        <v>0</v>
      </c>
      <c r="R40" s="28">
        <f t="shared" si="14"/>
        <v>0</v>
      </c>
      <c r="S40" s="28">
        <f t="shared" si="14"/>
        <v>0</v>
      </c>
      <c r="T40" s="28">
        <f t="shared" si="14"/>
        <v>0</v>
      </c>
      <c r="U40" s="28">
        <f t="shared" si="14"/>
        <v>0</v>
      </c>
      <c r="V40" s="28">
        <f t="shared" si="14"/>
        <v>0</v>
      </c>
      <c r="W40" s="28">
        <f t="shared" si="14"/>
        <v>0</v>
      </c>
      <c r="X40" s="28">
        <f t="shared" si="14"/>
        <v>0</v>
      </c>
      <c r="Y40" s="28">
        <f t="shared" si="14"/>
        <v>0</v>
      </c>
      <c r="Z40" s="28">
        <f t="shared" si="14"/>
        <v>0</v>
      </c>
      <c r="AA40" s="28">
        <f t="shared" si="14"/>
        <v>0</v>
      </c>
      <c r="AB40" s="28">
        <f>SUM(AB39:AB39)</f>
        <v>0</v>
      </c>
      <c r="AC40" s="28">
        <f t="shared" si="14"/>
        <v>0</v>
      </c>
      <c r="AD40" s="28">
        <f t="shared" si="14"/>
        <v>0</v>
      </c>
      <c r="AE40" s="28">
        <f t="shared" si="14"/>
        <v>0</v>
      </c>
      <c r="AF40" s="28">
        <f t="shared" si="14"/>
        <v>0</v>
      </c>
      <c r="AG40" s="28">
        <f t="shared" si="14"/>
        <v>0</v>
      </c>
      <c r="AH40" s="28">
        <f t="shared" si="14"/>
        <v>0</v>
      </c>
      <c r="AI40" s="28">
        <f t="shared" si="14"/>
        <v>0</v>
      </c>
      <c r="AJ40" s="28">
        <f t="shared" si="14"/>
        <v>0</v>
      </c>
      <c r="AK40" s="28">
        <f t="shared" si="14"/>
        <v>0</v>
      </c>
      <c r="AL40" s="28">
        <f t="shared" si="14"/>
        <v>0</v>
      </c>
      <c r="AM40" s="28">
        <f t="shared" si="14"/>
        <v>0</v>
      </c>
      <c r="AN40" s="28">
        <f t="shared" si="14"/>
        <v>0</v>
      </c>
      <c r="AO40" s="28">
        <f t="shared" si="14"/>
        <v>0</v>
      </c>
      <c r="AP40" s="28">
        <f t="shared" si="14"/>
        <v>0</v>
      </c>
      <c r="AQ40" s="28">
        <f t="shared" si="14"/>
        <v>0</v>
      </c>
      <c r="AR40" s="28">
        <f t="shared" si="14"/>
        <v>0</v>
      </c>
      <c r="AS40" s="28">
        <f t="shared" si="14"/>
        <v>0</v>
      </c>
      <c r="AT40" s="28">
        <f t="shared" si="14"/>
        <v>0</v>
      </c>
      <c r="AU40" s="28">
        <f t="shared" si="14"/>
        <v>0</v>
      </c>
      <c r="AV40" s="28">
        <f t="shared" si="14"/>
        <v>0</v>
      </c>
      <c r="AW40" s="28">
        <f t="shared" si="14"/>
        <v>0</v>
      </c>
      <c r="AX40" s="28">
        <f t="shared" si="14"/>
        <v>0</v>
      </c>
      <c r="AY40" s="28">
        <f t="shared" si="14"/>
        <v>0</v>
      </c>
      <c r="AZ40" s="28">
        <f t="shared" si="14"/>
        <v>0</v>
      </c>
      <c r="BA40" s="28">
        <f t="shared" si="14"/>
        <v>0</v>
      </c>
      <c r="BB40" s="28">
        <f t="shared" si="14"/>
        <v>0</v>
      </c>
      <c r="BC40" s="28">
        <f t="shared" si="14"/>
        <v>0</v>
      </c>
      <c r="BD40" s="28">
        <f>SUM(BD39:BD39)</f>
        <v>0</v>
      </c>
      <c r="BE40" s="28">
        <f>SUM(BE39:BE39)</f>
        <v>0</v>
      </c>
      <c r="BF40" s="28">
        <f>SUM(BF39:BF39)</f>
        <v>0</v>
      </c>
      <c r="BG40" s="184">
        <f>SUM(BG39:BG39)</f>
        <v>100000000</v>
      </c>
      <c r="BH40" s="28"/>
    </row>
    <row r="41" spans="1:60" s="13" customFormat="1" ht="26.25" customHeight="1">
      <c r="A41" s="14"/>
      <c r="B41" s="223" t="s">
        <v>525</v>
      </c>
      <c r="C41" s="224"/>
      <c r="D41" s="225"/>
      <c r="E41" s="36"/>
      <c r="F41" s="2"/>
      <c r="G41" s="46"/>
      <c r="H41" s="46"/>
      <c r="I41" s="46"/>
      <c r="J41" s="46">
        <f>+J30+J33+J35+J38+J40</f>
        <v>100000000</v>
      </c>
      <c r="K41" s="46">
        <f t="shared" ref="K41:BG41" si="15">+K30+K33+K35+K38+K40</f>
        <v>0</v>
      </c>
      <c r="L41" s="46">
        <f t="shared" si="15"/>
        <v>0</v>
      </c>
      <c r="M41" s="46">
        <f t="shared" si="15"/>
        <v>0</v>
      </c>
      <c r="N41" s="46">
        <f t="shared" si="15"/>
        <v>3055873000</v>
      </c>
      <c r="O41" s="46">
        <f t="shared" si="15"/>
        <v>2433521000</v>
      </c>
      <c r="P41" s="46">
        <f t="shared" si="15"/>
        <v>0</v>
      </c>
      <c r="Q41" s="46">
        <f t="shared" si="15"/>
        <v>0</v>
      </c>
      <c r="R41" s="46">
        <f t="shared" si="15"/>
        <v>0</v>
      </c>
      <c r="S41" s="46">
        <f t="shared" si="15"/>
        <v>150536000</v>
      </c>
      <c r="T41" s="46">
        <f t="shared" si="15"/>
        <v>7737000</v>
      </c>
      <c r="U41" s="46">
        <f t="shared" si="15"/>
        <v>0</v>
      </c>
      <c r="V41" s="46">
        <f t="shared" si="15"/>
        <v>0</v>
      </c>
      <c r="W41" s="46">
        <f t="shared" si="15"/>
        <v>150363000</v>
      </c>
      <c r="X41" s="46">
        <f t="shared" si="15"/>
        <v>18802000</v>
      </c>
      <c r="Y41" s="46">
        <f t="shared" si="15"/>
        <v>0</v>
      </c>
      <c r="Z41" s="46">
        <f t="shared" si="15"/>
        <v>0</v>
      </c>
      <c r="AA41" s="46">
        <f t="shared" si="15"/>
        <v>0</v>
      </c>
      <c r="AB41" s="46">
        <f t="shared" si="15"/>
        <v>0</v>
      </c>
      <c r="AC41" s="46">
        <f t="shared" si="15"/>
        <v>0</v>
      </c>
      <c r="AD41" s="46">
        <f t="shared" si="15"/>
        <v>0</v>
      </c>
      <c r="AE41" s="46">
        <f t="shared" si="15"/>
        <v>0</v>
      </c>
      <c r="AF41" s="46">
        <f t="shared" si="15"/>
        <v>0</v>
      </c>
      <c r="AG41" s="46">
        <f t="shared" si="15"/>
        <v>455542000</v>
      </c>
      <c r="AH41" s="46">
        <f t="shared" si="15"/>
        <v>68239000</v>
      </c>
      <c r="AI41" s="46">
        <f t="shared" si="15"/>
        <v>0</v>
      </c>
      <c r="AJ41" s="46">
        <f t="shared" si="15"/>
        <v>0</v>
      </c>
      <c r="AK41" s="46">
        <f t="shared" si="15"/>
        <v>0</v>
      </c>
      <c r="AL41" s="46">
        <f t="shared" si="15"/>
        <v>0</v>
      </c>
      <c r="AM41" s="46">
        <f t="shared" si="15"/>
        <v>0</v>
      </c>
      <c r="AN41" s="46">
        <f t="shared" si="15"/>
        <v>0</v>
      </c>
      <c r="AO41" s="46">
        <f t="shared" si="15"/>
        <v>0</v>
      </c>
      <c r="AP41" s="46">
        <f t="shared" si="15"/>
        <v>0</v>
      </c>
      <c r="AQ41" s="46">
        <f t="shared" si="15"/>
        <v>0</v>
      </c>
      <c r="AR41" s="46">
        <f t="shared" si="15"/>
        <v>0</v>
      </c>
      <c r="AS41" s="46">
        <f t="shared" si="15"/>
        <v>0</v>
      </c>
      <c r="AT41" s="46">
        <f t="shared" si="15"/>
        <v>0</v>
      </c>
      <c r="AU41" s="46">
        <f t="shared" si="15"/>
        <v>0</v>
      </c>
      <c r="AV41" s="46">
        <f t="shared" si="15"/>
        <v>0</v>
      </c>
      <c r="AW41" s="46">
        <f t="shared" si="15"/>
        <v>0</v>
      </c>
      <c r="AX41" s="46">
        <f t="shared" si="15"/>
        <v>0</v>
      </c>
      <c r="AY41" s="46">
        <f t="shared" si="15"/>
        <v>0</v>
      </c>
      <c r="AZ41" s="46">
        <f t="shared" si="15"/>
        <v>0</v>
      </c>
      <c r="BA41" s="46">
        <f t="shared" si="15"/>
        <v>0</v>
      </c>
      <c r="BB41" s="46">
        <f t="shared" si="15"/>
        <v>0</v>
      </c>
      <c r="BC41" s="46">
        <f t="shared" si="15"/>
        <v>0</v>
      </c>
      <c r="BD41" s="46">
        <f t="shared" si="15"/>
        <v>0</v>
      </c>
      <c r="BE41" s="46">
        <f t="shared" si="15"/>
        <v>0</v>
      </c>
      <c r="BF41" s="46">
        <f t="shared" si="15"/>
        <v>0</v>
      </c>
      <c r="BG41" s="46">
        <f t="shared" si="15"/>
        <v>6440613000</v>
      </c>
      <c r="BH41" s="46"/>
    </row>
    <row r="42" spans="1:60" s="60" customFormat="1" ht="24" customHeight="1">
      <c r="A42" s="239" t="s">
        <v>36</v>
      </c>
      <c r="B42" s="239" t="s">
        <v>37</v>
      </c>
      <c r="C42" s="239" t="s">
        <v>38</v>
      </c>
      <c r="D42" s="239" t="s">
        <v>40</v>
      </c>
      <c r="E42" s="239" t="s">
        <v>41</v>
      </c>
      <c r="F42" s="26" t="s">
        <v>42</v>
      </c>
      <c r="G42" s="284" t="s">
        <v>43</v>
      </c>
      <c r="H42" s="284" t="s">
        <v>44</v>
      </c>
      <c r="I42" s="77" t="s">
        <v>45</v>
      </c>
      <c r="J42" s="255" t="s">
        <v>481</v>
      </c>
      <c r="K42" s="258" t="s">
        <v>498</v>
      </c>
      <c r="L42" s="258"/>
      <c r="M42" s="258"/>
      <c r="N42" s="258"/>
      <c r="O42" s="236" t="s">
        <v>3</v>
      </c>
      <c r="P42" s="236" t="s">
        <v>50</v>
      </c>
      <c r="Q42" s="272" t="s">
        <v>4</v>
      </c>
      <c r="R42" s="273"/>
      <c r="S42" s="273"/>
      <c r="T42" s="273"/>
      <c r="U42" s="273"/>
      <c r="V42" s="273"/>
      <c r="W42" s="273"/>
      <c r="X42" s="273"/>
      <c r="Y42" s="273"/>
      <c r="Z42" s="273"/>
      <c r="AA42" s="274"/>
      <c r="AB42" s="173"/>
      <c r="AC42" s="236" t="s">
        <v>5</v>
      </c>
      <c r="AD42" s="236" t="s">
        <v>6</v>
      </c>
      <c r="AE42" s="264" t="s">
        <v>7</v>
      </c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70" t="s">
        <v>8</v>
      </c>
      <c r="AU42" s="271"/>
      <c r="AV42" s="264" t="s">
        <v>9</v>
      </c>
      <c r="AW42" s="265"/>
      <c r="AX42" s="264" t="s">
        <v>10</v>
      </c>
      <c r="AY42" s="258"/>
      <c r="AZ42" s="236" t="s">
        <v>30</v>
      </c>
      <c r="BA42" s="236" t="s">
        <v>31</v>
      </c>
      <c r="BB42" s="226" t="s">
        <v>485</v>
      </c>
      <c r="BC42" s="236" t="s">
        <v>32</v>
      </c>
      <c r="BD42" s="226" t="s">
        <v>491</v>
      </c>
      <c r="BE42" s="226" t="s">
        <v>490</v>
      </c>
      <c r="BF42" s="226" t="s">
        <v>482</v>
      </c>
      <c r="BG42" s="267" t="s">
        <v>484</v>
      </c>
      <c r="BH42" s="266" t="s">
        <v>522</v>
      </c>
    </row>
    <row r="43" spans="1:60" s="60" customFormat="1" ht="13.5" customHeight="1">
      <c r="A43" s="240"/>
      <c r="B43" s="240"/>
      <c r="C43" s="240"/>
      <c r="D43" s="240"/>
      <c r="E43" s="240"/>
      <c r="F43" s="239" t="s">
        <v>39</v>
      </c>
      <c r="G43" s="285"/>
      <c r="H43" s="285"/>
      <c r="I43" s="284" t="s">
        <v>46</v>
      </c>
      <c r="J43" s="256"/>
      <c r="K43" s="149" t="s">
        <v>497</v>
      </c>
      <c r="L43" s="264" t="s">
        <v>0</v>
      </c>
      <c r="M43" s="258"/>
      <c r="N43" s="148" t="s">
        <v>47</v>
      </c>
      <c r="O43" s="237"/>
      <c r="P43" s="237"/>
      <c r="Q43" s="236" t="s">
        <v>2</v>
      </c>
      <c r="R43" s="236" t="s">
        <v>11</v>
      </c>
      <c r="S43" s="236" t="s">
        <v>12</v>
      </c>
      <c r="T43" s="236" t="s">
        <v>11</v>
      </c>
      <c r="U43" s="236" t="s">
        <v>1</v>
      </c>
      <c r="V43" s="236" t="s">
        <v>11</v>
      </c>
      <c r="W43" s="236" t="s">
        <v>13</v>
      </c>
      <c r="X43" s="236" t="s">
        <v>11</v>
      </c>
      <c r="Y43" s="236" t="s">
        <v>14</v>
      </c>
      <c r="Z43" s="236" t="s">
        <v>11</v>
      </c>
      <c r="AA43" s="226" t="s">
        <v>483</v>
      </c>
      <c r="AB43" s="226" t="s">
        <v>483</v>
      </c>
      <c r="AC43" s="237"/>
      <c r="AD43" s="237"/>
      <c r="AE43" s="236" t="s">
        <v>15</v>
      </c>
      <c r="AF43" s="236" t="s">
        <v>16</v>
      </c>
      <c r="AG43" s="236" t="s">
        <v>17</v>
      </c>
      <c r="AH43" s="236" t="s">
        <v>18</v>
      </c>
      <c r="AI43" s="145"/>
      <c r="AJ43" s="145"/>
      <c r="AK43" s="236" t="s">
        <v>19</v>
      </c>
      <c r="AL43" s="236" t="s">
        <v>20</v>
      </c>
      <c r="AM43" s="236" t="s">
        <v>21</v>
      </c>
      <c r="AN43" s="236" t="s">
        <v>22</v>
      </c>
      <c r="AO43" s="226" t="s">
        <v>486</v>
      </c>
      <c r="AP43" s="226" t="s">
        <v>488</v>
      </c>
      <c r="AQ43" s="226" t="s">
        <v>489</v>
      </c>
      <c r="AR43" s="226" t="s">
        <v>487</v>
      </c>
      <c r="AS43" s="236" t="s">
        <v>23</v>
      </c>
      <c r="AT43" s="236" t="s">
        <v>24</v>
      </c>
      <c r="AU43" s="236" t="s">
        <v>25</v>
      </c>
      <c r="AV43" s="236" t="s">
        <v>26</v>
      </c>
      <c r="AW43" s="236" t="s">
        <v>27</v>
      </c>
      <c r="AX43" s="236" t="s">
        <v>28</v>
      </c>
      <c r="AY43" s="236" t="s">
        <v>29</v>
      </c>
      <c r="AZ43" s="237"/>
      <c r="BA43" s="237"/>
      <c r="BB43" s="226"/>
      <c r="BC43" s="237"/>
      <c r="BD43" s="226"/>
      <c r="BE43" s="226"/>
      <c r="BF43" s="226"/>
      <c r="BG43" s="268"/>
      <c r="BH43" s="266"/>
    </row>
    <row r="44" spans="1:60" s="60" customFormat="1" ht="27">
      <c r="A44" s="240"/>
      <c r="B44" s="240"/>
      <c r="C44" s="240"/>
      <c r="D44" s="240"/>
      <c r="E44" s="240"/>
      <c r="F44" s="240"/>
      <c r="G44" s="285"/>
      <c r="H44" s="285"/>
      <c r="I44" s="285"/>
      <c r="J44" s="256"/>
      <c r="K44" s="149" t="s">
        <v>500</v>
      </c>
      <c r="L44" s="93" t="s">
        <v>33</v>
      </c>
      <c r="M44" s="93" t="s">
        <v>34</v>
      </c>
      <c r="N44" s="93" t="s">
        <v>35</v>
      </c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26"/>
      <c r="AB44" s="226"/>
      <c r="AC44" s="237"/>
      <c r="AD44" s="237"/>
      <c r="AE44" s="237"/>
      <c r="AF44" s="237"/>
      <c r="AG44" s="237"/>
      <c r="AH44" s="237"/>
      <c r="AI44" s="146"/>
      <c r="AJ44" s="146"/>
      <c r="AK44" s="237"/>
      <c r="AL44" s="237"/>
      <c r="AM44" s="237"/>
      <c r="AN44" s="237"/>
      <c r="AO44" s="226"/>
      <c r="AP44" s="226"/>
      <c r="AQ44" s="226"/>
      <c r="AR44" s="226"/>
      <c r="AS44" s="237"/>
      <c r="AT44" s="237"/>
      <c r="AU44" s="237"/>
      <c r="AV44" s="237"/>
      <c r="AW44" s="237"/>
      <c r="AX44" s="237"/>
      <c r="AY44" s="237"/>
      <c r="AZ44" s="237"/>
      <c r="BA44" s="237"/>
      <c r="BB44" s="226"/>
      <c r="BC44" s="237"/>
      <c r="BD44" s="226"/>
      <c r="BE44" s="226"/>
      <c r="BF44" s="226"/>
      <c r="BG44" s="268"/>
      <c r="BH44" s="266"/>
    </row>
    <row r="45" spans="1:60" s="60" customFormat="1" ht="12.75" customHeight="1">
      <c r="A45" s="241"/>
      <c r="B45" s="241"/>
      <c r="C45" s="241"/>
      <c r="D45" s="241"/>
      <c r="E45" s="241"/>
      <c r="F45" s="241"/>
      <c r="G45" s="286"/>
      <c r="H45" s="286"/>
      <c r="I45" s="286"/>
      <c r="J45" s="257"/>
      <c r="K45" s="144" t="s">
        <v>499</v>
      </c>
      <c r="L45" s="94" t="s">
        <v>48</v>
      </c>
      <c r="M45" s="94" t="s">
        <v>49</v>
      </c>
      <c r="N45" s="94" t="s">
        <v>51</v>
      </c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26"/>
      <c r="AB45" s="226"/>
      <c r="AC45" s="238"/>
      <c r="AD45" s="238"/>
      <c r="AE45" s="238"/>
      <c r="AF45" s="238"/>
      <c r="AG45" s="238"/>
      <c r="AH45" s="238"/>
      <c r="AI45" s="147"/>
      <c r="AJ45" s="147"/>
      <c r="AK45" s="238"/>
      <c r="AL45" s="238"/>
      <c r="AM45" s="238"/>
      <c r="AN45" s="238"/>
      <c r="AO45" s="226"/>
      <c r="AP45" s="226"/>
      <c r="AQ45" s="226"/>
      <c r="AR45" s="226"/>
      <c r="AS45" s="238"/>
      <c r="AT45" s="238"/>
      <c r="AU45" s="238"/>
      <c r="AV45" s="238"/>
      <c r="AW45" s="238"/>
      <c r="AX45" s="238"/>
      <c r="AY45" s="238"/>
      <c r="AZ45" s="238"/>
      <c r="BA45" s="238"/>
      <c r="BB45" s="226"/>
      <c r="BC45" s="238"/>
      <c r="BD45" s="226"/>
      <c r="BE45" s="226"/>
      <c r="BF45" s="226"/>
      <c r="BG45" s="269"/>
      <c r="BH45" s="266"/>
    </row>
    <row r="46" spans="1:60" s="60" customFormat="1" ht="44.25" customHeight="1" thickBot="1">
      <c r="A46" s="284" t="s">
        <v>116</v>
      </c>
      <c r="B46" s="217" t="s">
        <v>117</v>
      </c>
      <c r="C46" s="49" t="s">
        <v>118</v>
      </c>
      <c r="D46" s="49" t="s">
        <v>119</v>
      </c>
      <c r="E46" s="32">
        <v>3</v>
      </c>
      <c r="F46" s="32" t="s">
        <v>120</v>
      </c>
      <c r="G46" s="90" t="s">
        <v>408</v>
      </c>
      <c r="H46" s="32">
        <v>3</v>
      </c>
      <c r="I46" s="32" t="s">
        <v>120</v>
      </c>
      <c r="J46" s="98">
        <v>100000000</v>
      </c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  <c r="BG46" s="188">
        <f>SUM(J46:BF46)</f>
        <v>100000000</v>
      </c>
      <c r="BH46" s="89" t="s">
        <v>415</v>
      </c>
    </row>
    <row r="47" spans="1:60" s="60" customFormat="1" ht="18.75" customHeight="1">
      <c r="A47" s="285"/>
      <c r="B47" s="221" t="s">
        <v>524</v>
      </c>
      <c r="C47" s="222"/>
      <c r="D47" s="243"/>
      <c r="E47" s="33"/>
      <c r="F47" s="33"/>
      <c r="G47" s="35" t="e">
        <f>SUM(#REF!)</f>
        <v>#REF!</v>
      </c>
      <c r="H47" s="35" t="e">
        <f>SUM(#REF!)</f>
        <v>#REF!</v>
      </c>
      <c r="I47" s="35" t="e">
        <f>SUM(#REF!)</f>
        <v>#REF!</v>
      </c>
      <c r="J47" s="35">
        <f t="shared" ref="J47:BC47" si="16">SUM(J46:J46)</f>
        <v>100000000</v>
      </c>
      <c r="K47" s="35">
        <f t="shared" si="16"/>
        <v>0</v>
      </c>
      <c r="L47" s="35">
        <f t="shared" si="16"/>
        <v>0</v>
      </c>
      <c r="M47" s="35">
        <f t="shared" si="16"/>
        <v>0</v>
      </c>
      <c r="N47" s="35">
        <f t="shared" si="16"/>
        <v>0</v>
      </c>
      <c r="O47" s="35">
        <f t="shared" si="16"/>
        <v>0</v>
      </c>
      <c r="P47" s="35">
        <f t="shared" si="16"/>
        <v>0</v>
      </c>
      <c r="Q47" s="35">
        <f t="shared" si="16"/>
        <v>0</v>
      </c>
      <c r="R47" s="35">
        <f t="shared" si="16"/>
        <v>0</v>
      </c>
      <c r="S47" s="35">
        <f t="shared" si="16"/>
        <v>0</v>
      </c>
      <c r="T47" s="35">
        <f t="shared" si="16"/>
        <v>0</v>
      </c>
      <c r="U47" s="35">
        <f t="shared" si="16"/>
        <v>0</v>
      </c>
      <c r="V47" s="35">
        <f t="shared" si="16"/>
        <v>0</v>
      </c>
      <c r="W47" s="35">
        <f t="shared" si="16"/>
        <v>0</v>
      </c>
      <c r="X47" s="35">
        <f t="shared" si="16"/>
        <v>0</v>
      </c>
      <c r="Y47" s="35">
        <f t="shared" si="16"/>
        <v>0</v>
      </c>
      <c r="Z47" s="35">
        <f t="shared" si="16"/>
        <v>0</v>
      </c>
      <c r="AA47" s="35">
        <f t="shared" si="16"/>
        <v>0</v>
      </c>
      <c r="AB47" s="35">
        <f>SUM(AB46:AB46)</f>
        <v>0</v>
      </c>
      <c r="AC47" s="35">
        <f t="shared" si="16"/>
        <v>0</v>
      </c>
      <c r="AD47" s="35">
        <f t="shared" si="16"/>
        <v>0</v>
      </c>
      <c r="AE47" s="35">
        <f t="shared" si="16"/>
        <v>0</v>
      </c>
      <c r="AF47" s="35">
        <f t="shared" si="16"/>
        <v>0</v>
      </c>
      <c r="AG47" s="35">
        <f t="shared" si="16"/>
        <v>0</v>
      </c>
      <c r="AH47" s="35">
        <f t="shared" si="16"/>
        <v>0</v>
      </c>
      <c r="AI47" s="35">
        <f t="shared" si="16"/>
        <v>0</v>
      </c>
      <c r="AJ47" s="35">
        <f t="shared" si="16"/>
        <v>0</v>
      </c>
      <c r="AK47" s="35">
        <f t="shared" si="16"/>
        <v>0</v>
      </c>
      <c r="AL47" s="35">
        <f t="shared" si="16"/>
        <v>0</v>
      </c>
      <c r="AM47" s="35">
        <f t="shared" si="16"/>
        <v>0</v>
      </c>
      <c r="AN47" s="35">
        <f t="shared" si="16"/>
        <v>0</v>
      </c>
      <c r="AO47" s="35">
        <f t="shared" si="16"/>
        <v>0</v>
      </c>
      <c r="AP47" s="35">
        <f t="shared" si="16"/>
        <v>0</v>
      </c>
      <c r="AQ47" s="35">
        <f t="shared" si="16"/>
        <v>0</v>
      </c>
      <c r="AR47" s="35">
        <f t="shared" si="16"/>
        <v>0</v>
      </c>
      <c r="AS47" s="35">
        <f t="shared" si="16"/>
        <v>0</v>
      </c>
      <c r="AT47" s="35">
        <f t="shared" si="16"/>
        <v>0</v>
      </c>
      <c r="AU47" s="35">
        <f t="shared" si="16"/>
        <v>0</v>
      </c>
      <c r="AV47" s="35">
        <f t="shared" si="16"/>
        <v>0</v>
      </c>
      <c r="AW47" s="35">
        <f t="shared" si="16"/>
        <v>0</v>
      </c>
      <c r="AX47" s="35">
        <f t="shared" si="16"/>
        <v>0</v>
      </c>
      <c r="AY47" s="35">
        <f t="shared" si="16"/>
        <v>0</v>
      </c>
      <c r="AZ47" s="35">
        <f t="shared" si="16"/>
        <v>0</v>
      </c>
      <c r="BA47" s="35">
        <f t="shared" si="16"/>
        <v>0</v>
      </c>
      <c r="BB47" s="35">
        <f t="shared" si="16"/>
        <v>0</v>
      </c>
      <c r="BC47" s="35">
        <f t="shared" si="16"/>
        <v>0</v>
      </c>
      <c r="BD47" s="35">
        <f>SUM(BD46:BD46)</f>
        <v>0</v>
      </c>
      <c r="BE47" s="35">
        <f>SUM(BE46:BE46)</f>
        <v>0</v>
      </c>
      <c r="BF47" s="35">
        <f>SUM(BF46:BF46)</f>
        <v>0</v>
      </c>
      <c r="BG47" s="204">
        <f>SUM(J47:BF47)</f>
        <v>100000000</v>
      </c>
      <c r="BH47" s="35"/>
    </row>
    <row r="48" spans="1:60" s="60" customFormat="1" ht="48.75" customHeight="1" thickBot="1">
      <c r="A48" s="285"/>
      <c r="B48" s="217" t="s">
        <v>121</v>
      </c>
      <c r="C48" s="49" t="s">
        <v>122</v>
      </c>
      <c r="D48" s="32" t="s">
        <v>123</v>
      </c>
      <c r="E48" s="25">
        <v>5</v>
      </c>
      <c r="F48" s="25" t="s">
        <v>124</v>
      </c>
      <c r="G48" s="87" t="s">
        <v>409</v>
      </c>
      <c r="H48" s="25" t="e">
        <f>+#REF!*70%+#REF!</f>
        <v>#REF!</v>
      </c>
      <c r="I48" s="25" t="s">
        <v>124</v>
      </c>
      <c r="J48" s="98">
        <v>100000000</v>
      </c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188">
        <f>SUM(J48:BF48)</f>
        <v>100000000</v>
      </c>
      <c r="BH48" s="89" t="s">
        <v>415</v>
      </c>
    </row>
    <row r="49" spans="1:60" s="60" customFormat="1" ht="24" customHeight="1">
      <c r="A49" s="285"/>
      <c r="B49" s="221" t="s">
        <v>524</v>
      </c>
      <c r="C49" s="222"/>
      <c r="D49" s="243"/>
      <c r="E49" s="35"/>
      <c r="F49" s="33"/>
      <c r="G49" s="66">
        <f t="shared" ref="G49:AW49" si="17">SUM(G48:G48)</f>
        <v>0</v>
      </c>
      <c r="H49" s="66" t="e">
        <f t="shared" si="17"/>
        <v>#REF!</v>
      </c>
      <c r="I49" s="66">
        <f t="shared" si="17"/>
        <v>0</v>
      </c>
      <c r="J49" s="66">
        <f t="shared" si="17"/>
        <v>100000000</v>
      </c>
      <c r="K49" s="66">
        <f t="shared" si="17"/>
        <v>0</v>
      </c>
      <c r="L49" s="66">
        <f t="shared" si="17"/>
        <v>0</v>
      </c>
      <c r="M49" s="66">
        <f t="shared" si="17"/>
        <v>0</v>
      </c>
      <c r="N49" s="66">
        <f t="shared" si="17"/>
        <v>0</v>
      </c>
      <c r="O49" s="66">
        <f t="shared" si="17"/>
        <v>0</v>
      </c>
      <c r="P49" s="66">
        <f t="shared" si="17"/>
        <v>0</v>
      </c>
      <c r="Q49" s="66">
        <f t="shared" si="17"/>
        <v>0</v>
      </c>
      <c r="R49" s="66">
        <f t="shared" si="17"/>
        <v>0</v>
      </c>
      <c r="S49" s="66">
        <f t="shared" si="17"/>
        <v>0</v>
      </c>
      <c r="T49" s="66">
        <f t="shared" si="17"/>
        <v>0</v>
      </c>
      <c r="U49" s="66">
        <f t="shared" si="17"/>
        <v>0</v>
      </c>
      <c r="V49" s="66">
        <f t="shared" si="17"/>
        <v>0</v>
      </c>
      <c r="W49" s="66">
        <f t="shared" si="17"/>
        <v>0</v>
      </c>
      <c r="X49" s="66">
        <f t="shared" si="17"/>
        <v>0</v>
      </c>
      <c r="Y49" s="66">
        <f t="shared" si="17"/>
        <v>0</v>
      </c>
      <c r="Z49" s="66">
        <f t="shared" si="17"/>
        <v>0</v>
      </c>
      <c r="AA49" s="66">
        <f t="shared" si="17"/>
        <v>0</v>
      </c>
      <c r="AB49" s="66">
        <f>SUM(AB48:AB48)</f>
        <v>0</v>
      </c>
      <c r="AC49" s="66">
        <f t="shared" si="17"/>
        <v>0</v>
      </c>
      <c r="AD49" s="66">
        <f t="shared" si="17"/>
        <v>0</v>
      </c>
      <c r="AE49" s="66">
        <f t="shared" si="17"/>
        <v>0</v>
      </c>
      <c r="AF49" s="66">
        <f t="shared" si="17"/>
        <v>0</v>
      </c>
      <c r="AG49" s="66">
        <f t="shared" si="17"/>
        <v>0</v>
      </c>
      <c r="AH49" s="66">
        <f t="shared" si="17"/>
        <v>0</v>
      </c>
      <c r="AI49" s="66">
        <f t="shared" si="17"/>
        <v>0</v>
      </c>
      <c r="AJ49" s="66">
        <f t="shared" si="17"/>
        <v>0</v>
      </c>
      <c r="AK49" s="66">
        <f t="shared" si="17"/>
        <v>0</v>
      </c>
      <c r="AL49" s="66">
        <f t="shared" si="17"/>
        <v>0</v>
      </c>
      <c r="AM49" s="66">
        <f t="shared" si="17"/>
        <v>0</v>
      </c>
      <c r="AN49" s="66">
        <f t="shared" si="17"/>
        <v>0</v>
      </c>
      <c r="AO49" s="66">
        <f t="shared" si="17"/>
        <v>0</v>
      </c>
      <c r="AP49" s="66">
        <f t="shared" si="17"/>
        <v>0</v>
      </c>
      <c r="AQ49" s="66">
        <f t="shared" si="17"/>
        <v>0</v>
      </c>
      <c r="AR49" s="66">
        <f t="shared" si="17"/>
        <v>0</v>
      </c>
      <c r="AS49" s="66">
        <f t="shared" si="17"/>
        <v>0</v>
      </c>
      <c r="AT49" s="66">
        <f t="shared" si="17"/>
        <v>0</v>
      </c>
      <c r="AU49" s="66">
        <f t="shared" si="17"/>
        <v>0</v>
      </c>
      <c r="AV49" s="66">
        <f t="shared" si="17"/>
        <v>0</v>
      </c>
      <c r="AW49" s="66">
        <f t="shared" si="17"/>
        <v>0</v>
      </c>
      <c r="AX49" s="66">
        <f t="shared" ref="AX49:BG49" si="18">SUM(AX48:AX48)</f>
        <v>0</v>
      </c>
      <c r="AY49" s="66">
        <f t="shared" si="18"/>
        <v>0</v>
      </c>
      <c r="AZ49" s="66">
        <f t="shared" si="18"/>
        <v>0</v>
      </c>
      <c r="BA49" s="66">
        <f t="shared" si="18"/>
        <v>0</v>
      </c>
      <c r="BB49" s="66">
        <f t="shared" si="18"/>
        <v>0</v>
      </c>
      <c r="BC49" s="66">
        <f t="shared" si="18"/>
        <v>0</v>
      </c>
      <c r="BD49" s="66">
        <f t="shared" si="18"/>
        <v>0</v>
      </c>
      <c r="BE49" s="66">
        <f t="shared" si="18"/>
        <v>0</v>
      </c>
      <c r="BF49" s="66">
        <f t="shared" si="18"/>
        <v>0</v>
      </c>
      <c r="BG49" s="189">
        <f t="shared" si="18"/>
        <v>100000000</v>
      </c>
      <c r="BH49" s="41"/>
    </row>
    <row r="50" spans="1:60" s="60" customFormat="1" ht="48.75" customHeight="1" thickBot="1">
      <c r="A50" s="285"/>
      <c r="B50" s="216" t="s">
        <v>125</v>
      </c>
      <c r="C50" s="49" t="s">
        <v>126</v>
      </c>
      <c r="D50" s="32" t="s">
        <v>127</v>
      </c>
      <c r="E50" s="30">
        <v>10</v>
      </c>
      <c r="F50" s="32" t="s">
        <v>128</v>
      </c>
      <c r="G50" s="87" t="s">
        <v>410</v>
      </c>
      <c r="H50" s="30">
        <v>10</v>
      </c>
      <c r="I50" s="32" t="s">
        <v>129</v>
      </c>
      <c r="J50" s="98">
        <v>100000000</v>
      </c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188">
        <f>SUM(J50:BF50)</f>
        <v>100000000</v>
      </c>
      <c r="BH50" s="89" t="s">
        <v>415</v>
      </c>
    </row>
    <row r="51" spans="1:60" s="18" customFormat="1" ht="26.25" customHeight="1" thickBot="1">
      <c r="A51" s="285"/>
      <c r="B51" s="221" t="s">
        <v>524</v>
      </c>
      <c r="C51" s="222"/>
      <c r="D51" s="243"/>
      <c r="E51" s="33"/>
      <c r="F51" s="33"/>
      <c r="G51" s="66">
        <f t="shared" ref="G51:AW51" si="19">SUM(G50:G50)</f>
        <v>0</v>
      </c>
      <c r="H51" s="66">
        <f t="shared" si="19"/>
        <v>10</v>
      </c>
      <c r="I51" s="66">
        <f t="shared" si="19"/>
        <v>0</v>
      </c>
      <c r="J51" s="66">
        <f t="shared" si="19"/>
        <v>100000000</v>
      </c>
      <c r="K51" s="66">
        <f t="shared" si="19"/>
        <v>0</v>
      </c>
      <c r="L51" s="66">
        <f t="shared" si="19"/>
        <v>0</v>
      </c>
      <c r="M51" s="66">
        <f t="shared" si="19"/>
        <v>0</v>
      </c>
      <c r="N51" s="66">
        <f t="shared" si="19"/>
        <v>0</v>
      </c>
      <c r="O51" s="66">
        <f t="shared" si="19"/>
        <v>0</v>
      </c>
      <c r="P51" s="66">
        <f t="shared" si="19"/>
        <v>0</v>
      </c>
      <c r="Q51" s="66">
        <f t="shared" si="19"/>
        <v>0</v>
      </c>
      <c r="R51" s="66">
        <f t="shared" si="19"/>
        <v>0</v>
      </c>
      <c r="S51" s="66">
        <f t="shared" si="19"/>
        <v>0</v>
      </c>
      <c r="T51" s="66">
        <f t="shared" si="19"/>
        <v>0</v>
      </c>
      <c r="U51" s="66">
        <f t="shared" si="19"/>
        <v>0</v>
      </c>
      <c r="V51" s="66">
        <f t="shared" si="19"/>
        <v>0</v>
      </c>
      <c r="W51" s="66">
        <f t="shared" si="19"/>
        <v>0</v>
      </c>
      <c r="X51" s="66">
        <f t="shared" si="19"/>
        <v>0</v>
      </c>
      <c r="Y51" s="66">
        <f t="shared" si="19"/>
        <v>0</v>
      </c>
      <c r="Z51" s="66">
        <f t="shared" si="19"/>
        <v>0</v>
      </c>
      <c r="AA51" s="66">
        <f t="shared" si="19"/>
        <v>0</v>
      </c>
      <c r="AB51" s="66">
        <f>SUM(AB50:AB50)</f>
        <v>0</v>
      </c>
      <c r="AC51" s="66">
        <f t="shared" si="19"/>
        <v>0</v>
      </c>
      <c r="AD51" s="66">
        <f t="shared" si="19"/>
        <v>0</v>
      </c>
      <c r="AE51" s="66">
        <f t="shared" si="19"/>
        <v>0</v>
      </c>
      <c r="AF51" s="66">
        <f t="shared" si="19"/>
        <v>0</v>
      </c>
      <c r="AG51" s="66">
        <f t="shared" si="19"/>
        <v>0</v>
      </c>
      <c r="AH51" s="66">
        <f t="shared" si="19"/>
        <v>0</v>
      </c>
      <c r="AI51" s="66">
        <f t="shared" si="19"/>
        <v>0</v>
      </c>
      <c r="AJ51" s="66">
        <f t="shared" si="19"/>
        <v>0</v>
      </c>
      <c r="AK51" s="66">
        <f t="shared" si="19"/>
        <v>0</v>
      </c>
      <c r="AL51" s="66">
        <f t="shared" si="19"/>
        <v>0</v>
      </c>
      <c r="AM51" s="66">
        <f t="shared" si="19"/>
        <v>0</v>
      </c>
      <c r="AN51" s="66">
        <f t="shared" si="19"/>
        <v>0</v>
      </c>
      <c r="AO51" s="66">
        <f t="shared" si="19"/>
        <v>0</v>
      </c>
      <c r="AP51" s="66">
        <f t="shared" si="19"/>
        <v>0</v>
      </c>
      <c r="AQ51" s="66">
        <f t="shared" si="19"/>
        <v>0</v>
      </c>
      <c r="AR51" s="66">
        <f t="shared" si="19"/>
        <v>0</v>
      </c>
      <c r="AS51" s="66">
        <f t="shared" si="19"/>
        <v>0</v>
      </c>
      <c r="AT51" s="66">
        <f t="shared" si="19"/>
        <v>0</v>
      </c>
      <c r="AU51" s="66">
        <f t="shared" si="19"/>
        <v>0</v>
      </c>
      <c r="AV51" s="66">
        <f t="shared" si="19"/>
        <v>0</v>
      </c>
      <c r="AW51" s="66">
        <f t="shared" si="19"/>
        <v>0</v>
      </c>
      <c r="AX51" s="66">
        <f t="shared" ref="AX51:BG51" si="20">SUM(AX50:AX50)</f>
        <v>0</v>
      </c>
      <c r="AY51" s="66">
        <f t="shared" si="20"/>
        <v>0</v>
      </c>
      <c r="AZ51" s="66">
        <f t="shared" si="20"/>
        <v>0</v>
      </c>
      <c r="BA51" s="66">
        <f t="shared" si="20"/>
        <v>0</v>
      </c>
      <c r="BB51" s="66">
        <f t="shared" si="20"/>
        <v>0</v>
      </c>
      <c r="BC51" s="66">
        <f t="shared" si="20"/>
        <v>0</v>
      </c>
      <c r="BD51" s="66">
        <f t="shared" si="20"/>
        <v>0</v>
      </c>
      <c r="BE51" s="66">
        <f t="shared" si="20"/>
        <v>0</v>
      </c>
      <c r="BF51" s="66">
        <f t="shared" si="20"/>
        <v>0</v>
      </c>
      <c r="BG51" s="189">
        <f t="shared" si="20"/>
        <v>100000000</v>
      </c>
      <c r="BH51" s="41"/>
    </row>
    <row r="52" spans="1:60" s="60" customFormat="1" ht="60.75" customHeight="1" thickBot="1">
      <c r="A52" s="285"/>
      <c r="B52" s="216" t="s">
        <v>130</v>
      </c>
      <c r="C52" s="49" t="s">
        <v>131</v>
      </c>
      <c r="D52" s="32" t="s">
        <v>132</v>
      </c>
      <c r="E52" s="32">
        <v>400</v>
      </c>
      <c r="F52" s="32" t="s">
        <v>133</v>
      </c>
      <c r="G52" s="86" t="s">
        <v>411</v>
      </c>
      <c r="H52" s="32">
        <v>400</v>
      </c>
      <c r="I52" s="32" t="s">
        <v>134</v>
      </c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2"/>
      <c r="Y52" s="98">
        <v>150363000</v>
      </c>
      <c r="Z52" s="98">
        <v>5169000</v>
      </c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188">
        <f>SUM(J52:BF52)</f>
        <v>155532000</v>
      </c>
      <c r="BH52" s="89" t="s">
        <v>415</v>
      </c>
    </row>
    <row r="53" spans="1:60" s="60" customFormat="1" ht="27" customHeight="1">
      <c r="A53" s="285"/>
      <c r="B53" s="221" t="s">
        <v>524</v>
      </c>
      <c r="C53" s="222"/>
      <c r="D53" s="243"/>
      <c r="E53" s="33"/>
      <c r="F53" s="33"/>
      <c r="G53" s="66">
        <f t="shared" ref="G53:AW53" si="21">SUM(G52:G52)</f>
        <v>0</v>
      </c>
      <c r="H53" s="66">
        <f t="shared" si="21"/>
        <v>400</v>
      </c>
      <c r="I53" s="66">
        <f t="shared" si="21"/>
        <v>0</v>
      </c>
      <c r="J53" s="99">
        <f t="shared" si="21"/>
        <v>0</v>
      </c>
      <c r="K53" s="99">
        <f t="shared" si="21"/>
        <v>0</v>
      </c>
      <c r="L53" s="99">
        <f t="shared" si="21"/>
        <v>0</v>
      </c>
      <c r="M53" s="99">
        <f t="shared" si="21"/>
        <v>0</v>
      </c>
      <c r="N53" s="99">
        <f t="shared" si="21"/>
        <v>0</v>
      </c>
      <c r="O53" s="99">
        <f t="shared" si="21"/>
        <v>0</v>
      </c>
      <c r="P53" s="99">
        <f t="shared" si="21"/>
        <v>0</v>
      </c>
      <c r="Q53" s="99">
        <f t="shared" si="21"/>
        <v>0</v>
      </c>
      <c r="R53" s="99">
        <f t="shared" si="21"/>
        <v>0</v>
      </c>
      <c r="S53" s="99">
        <f t="shared" si="21"/>
        <v>0</v>
      </c>
      <c r="T53" s="99">
        <f t="shared" si="21"/>
        <v>0</v>
      </c>
      <c r="U53" s="99">
        <f t="shared" si="21"/>
        <v>0</v>
      </c>
      <c r="V53" s="99">
        <f t="shared" si="21"/>
        <v>0</v>
      </c>
      <c r="W53" s="99">
        <f t="shared" si="21"/>
        <v>0</v>
      </c>
      <c r="X53" s="103">
        <f t="shared" si="21"/>
        <v>0</v>
      </c>
      <c r="Y53" s="103">
        <f t="shared" si="21"/>
        <v>150363000</v>
      </c>
      <c r="Z53" s="103">
        <f t="shared" si="21"/>
        <v>5169000</v>
      </c>
      <c r="AA53" s="99">
        <f t="shared" si="21"/>
        <v>0</v>
      </c>
      <c r="AB53" s="99">
        <f>SUM(AB52:AB52)</f>
        <v>0</v>
      </c>
      <c r="AC53" s="99">
        <f t="shared" si="21"/>
        <v>0</v>
      </c>
      <c r="AD53" s="99">
        <f t="shared" si="21"/>
        <v>0</v>
      </c>
      <c r="AE53" s="99">
        <f t="shared" si="21"/>
        <v>0</v>
      </c>
      <c r="AF53" s="99">
        <f t="shared" si="21"/>
        <v>0</v>
      </c>
      <c r="AG53" s="99">
        <f t="shared" si="21"/>
        <v>0</v>
      </c>
      <c r="AH53" s="99">
        <f t="shared" si="21"/>
        <v>0</v>
      </c>
      <c r="AI53" s="99">
        <f t="shared" si="21"/>
        <v>0</v>
      </c>
      <c r="AJ53" s="99">
        <f t="shared" si="21"/>
        <v>0</v>
      </c>
      <c r="AK53" s="99">
        <f t="shared" si="21"/>
        <v>0</v>
      </c>
      <c r="AL53" s="99">
        <f t="shared" si="21"/>
        <v>0</v>
      </c>
      <c r="AM53" s="99">
        <f t="shared" si="21"/>
        <v>0</v>
      </c>
      <c r="AN53" s="99">
        <f t="shared" si="21"/>
        <v>0</v>
      </c>
      <c r="AO53" s="99">
        <f t="shared" si="21"/>
        <v>0</v>
      </c>
      <c r="AP53" s="99">
        <f t="shared" si="21"/>
        <v>0</v>
      </c>
      <c r="AQ53" s="99">
        <f t="shared" si="21"/>
        <v>0</v>
      </c>
      <c r="AR53" s="99">
        <f t="shared" si="21"/>
        <v>0</v>
      </c>
      <c r="AS53" s="99">
        <f t="shared" si="21"/>
        <v>0</v>
      </c>
      <c r="AT53" s="99">
        <f t="shared" si="21"/>
        <v>0</v>
      </c>
      <c r="AU53" s="99">
        <f t="shared" si="21"/>
        <v>0</v>
      </c>
      <c r="AV53" s="99">
        <f t="shared" si="21"/>
        <v>0</v>
      </c>
      <c r="AW53" s="99">
        <f t="shared" si="21"/>
        <v>0</v>
      </c>
      <c r="AX53" s="99">
        <f t="shared" ref="AX53:BG53" si="22">SUM(AX52:AX52)</f>
        <v>0</v>
      </c>
      <c r="AY53" s="99">
        <f t="shared" si="22"/>
        <v>0</v>
      </c>
      <c r="AZ53" s="99">
        <f t="shared" si="22"/>
        <v>0</v>
      </c>
      <c r="BA53" s="99">
        <f t="shared" si="22"/>
        <v>0</v>
      </c>
      <c r="BB53" s="99">
        <f t="shared" si="22"/>
        <v>0</v>
      </c>
      <c r="BC53" s="99">
        <f t="shared" si="22"/>
        <v>0</v>
      </c>
      <c r="BD53" s="99">
        <f t="shared" si="22"/>
        <v>0</v>
      </c>
      <c r="BE53" s="99">
        <f t="shared" si="22"/>
        <v>0</v>
      </c>
      <c r="BF53" s="99">
        <f t="shared" si="22"/>
        <v>0</v>
      </c>
      <c r="BG53" s="190">
        <f t="shared" si="22"/>
        <v>155532000</v>
      </c>
      <c r="BH53" s="55"/>
    </row>
    <row r="54" spans="1:60" s="60" customFormat="1" ht="60" customHeight="1">
      <c r="A54" s="285"/>
      <c r="B54" s="218" t="s">
        <v>135</v>
      </c>
      <c r="C54" s="49" t="s">
        <v>136</v>
      </c>
      <c r="D54" s="32" t="s">
        <v>137</v>
      </c>
      <c r="E54" s="32">
        <v>2000</v>
      </c>
      <c r="F54" s="32" t="s">
        <v>138</v>
      </c>
      <c r="G54" s="32" t="s">
        <v>139</v>
      </c>
      <c r="H54" s="32">
        <v>2000</v>
      </c>
      <c r="I54" s="32" t="s">
        <v>138</v>
      </c>
      <c r="J54" s="98"/>
      <c r="K54" s="98"/>
      <c r="L54" s="98"/>
      <c r="M54" s="98"/>
      <c r="N54" s="98"/>
      <c r="O54" s="98"/>
      <c r="P54" s="98">
        <v>236104000</v>
      </c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188">
        <f>SUM(J54:BF54)</f>
        <v>236104000</v>
      </c>
      <c r="BH54" s="89" t="s">
        <v>416</v>
      </c>
    </row>
    <row r="55" spans="1:60" s="60" customFormat="1" ht="23.25" customHeight="1">
      <c r="A55" s="11"/>
      <c r="B55" s="221" t="s">
        <v>524</v>
      </c>
      <c r="C55" s="222"/>
      <c r="D55" s="243"/>
      <c r="E55" s="34"/>
      <c r="F55" s="1"/>
      <c r="G55" s="41"/>
      <c r="H55" s="41"/>
      <c r="I55" s="41"/>
      <c r="J55" s="99">
        <f t="shared" ref="J55:AW55" si="23">SUM(J54:J54)</f>
        <v>0</v>
      </c>
      <c r="K55" s="99">
        <f t="shared" si="23"/>
        <v>0</v>
      </c>
      <c r="L55" s="99">
        <f t="shared" si="23"/>
        <v>0</v>
      </c>
      <c r="M55" s="99">
        <f t="shared" si="23"/>
        <v>0</v>
      </c>
      <c r="N55" s="99">
        <f t="shared" si="23"/>
        <v>0</v>
      </c>
      <c r="O55" s="99">
        <f t="shared" si="23"/>
        <v>0</v>
      </c>
      <c r="P55" s="99">
        <f t="shared" si="23"/>
        <v>236104000</v>
      </c>
      <c r="Q55" s="99">
        <f t="shared" si="23"/>
        <v>0</v>
      </c>
      <c r="R55" s="99">
        <f t="shared" si="23"/>
        <v>0</v>
      </c>
      <c r="S55" s="99">
        <f t="shared" si="23"/>
        <v>0</v>
      </c>
      <c r="T55" s="99">
        <f t="shared" si="23"/>
        <v>0</v>
      </c>
      <c r="U55" s="99">
        <f t="shared" si="23"/>
        <v>0</v>
      </c>
      <c r="V55" s="99">
        <f t="shared" si="23"/>
        <v>0</v>
      </c>
      <c r="W55" s="99">
        <f t="shared" si="23"/>
        <v>0</v>
      </c>
      <c r="X55" s="99">
        <f t="shared" si="23"/>
        <v>0</v>
      </c>
      <c r="Y55" s="99">
        <f t="shared" si="23"/>
        <v>0</v>
      </c>
      <c r="Z55" s="99">
        <f t="shared" si="23"/>
        <v>0</v>
      </c>
      <c r="AA55" s="99">
        <f t="shared" si="23"/>
        <v>0</v>
      </c>
      <c r="AB55" s="99">
        <f>SUM(AB54:AB54)</f>
        <v>0</v>
      </c>
      <c r="AC55" s="99">
        <f t="shared" si="23"/>
        <v>0</v>
      </c>
      <c r="AD55" s="99">
        <f t="shared" si="23"/>
        <v>0</v>
      </c>
      <c r="AE55" s="99">
        <f t="shared" si="23"/>
        <v>0</v>
      </c>
      <c r="AF55" s="99">
        <f t="shared" si="23"/>
        <v>0</v>
      </c>
      <c r="AG55" s="99">
        <f t="shared" si="23"/>
        <v>0</v>
      </c>
      <c r="AH55" s="99">
        <f t="shared" si="23"/>
        <v>0</v>
      </c>
      <c r="AI55" s="99">
        <f t="shared" si="23"/>
        <v>0</v>
      </c>
      <c r="AJ55" s="99">
        <f t="shared" si="23"/>
        <v>0</v>
      </c>
      <c r="AK55" s="99">
        <f t="shared" si="23"/>
        <v>0</v>
      </c>
      <c r="AL55" s="99">
        <f t="shared" si="23"/>
        <v>0</v>
      </c>
      <c r="AM55" s="99">
        <f t="shared" si="23"/>
        <v>0</v>
      </c>
      <c r="AN55" s="99">
        <f t="shared" si="23"/>
        <v>0</v>
      </c>
      <c r="AO55" s="99">
        <f t="shared" si="23"/>
        <v>0</v>
      </c>
      <c r="AP55" s="99">
        <f t="shared" si="23"/>
        <v>0</v>
      </c>
      <c r="AQ55" s="99">
        <f t="shared" si="23"/>
        <v>0</v>
      </c>
      <c r="AR55" s="99">
        <f t="shared" si="23"/>
        <v>0</v>
      </c>
      <c r="AS55" s="99">
        <f t="shared" si="23"/>
        <v>0</v>
      </c>
      <c r="AT55" s="99">
        <f t="shared" si="23"/>
        <v>0</v>
      </c>
      <c r="AU55" s="99">
        <f t="shared" si="23"/>
        <v>0</v>
      </c>
      <c r="AV55" s="99">
        <f t="shared" si="23"/>
        <v>0</v>
      </c>
      <c r="AW55" s="99">
        <f t="shared" si="23"/>
        <v>0</v>
      </c>
      <c r="AX55" s="99">
        <f t="shared" ref="AX55:BG55" si="24">SUM(AX54:AX54)</f>
        <v>0</v>
      </c>
      <c r="AY55" s="99">
        <f t="shared" si="24"/>
        <v>0</v>
      </c>
      <c r="AZ55" s="99">
        <f t="shared" si="24"/>
        <v>0</v>
      </c>
      <c r="BA55" s="99">
        <f t="shared" si="24"/>
        <v>0</v>
      </c>
      <c r="BB55" s="99">
        <f t="shared" si="24"/>
        <v>0</v>
      </c>
      <c r="BC55" s="99">
        <f t="shared" si="24"/>
        <v>0</v>
      </c>
      <c r="BD55" s="99">
        <f t="shared" si="24"/>
        <v>0</v>
      </c>
      <c r="BE55" s="99">
        <f t="shared" si="24"/>
        <v>0</v>
      </c>
      <c r="BF55" s="99">
        <f t="shared" si="24"/>
        <v>0</v>
      </c>
      <c r="BG55" s="190">
        <f t="shared" si="24"/>
        <v>236104000</v>
      </c>
      <c r="BH55" s="55"/>
    </row>
    <row r="56" spans="1:60" s="18" customFormat="1" ht="30.75" customHeight="1">
      <c r="A56" s="11"/>
      <c r="B56" s="223" t="s">
        <v>525</v>
      </c>
      <c r="C56" s="224"/>
      <c r="D56" s="225"/>
      <c r="E56" s="36"/>
      <c r="F56" s="2"/>
      <c r="G56" s="46"/>
      <c r="H56" s="46"/>
      <c r="I56" s="46"/>
      <c r="J56" s="46">
        <f t="shared" ref="J56:AW56" si="25">+J47+J49+J51+J53+J55</f>
        <v>300000000</v>
      </c>
      <c r="K56" s="46">
        <f t="shared" si="25"/>
        <v>0</v>
      </c>
      <c r="L56" s="46">
        <f t="shared" si="25"/>
        <v>0</v>
      </c>
      <c r="M56" s="46">
        <f t="shared" si="25"/>
        <v>0</v>
      </c>
      <c r="N56" s="46">
        <f t="shared" si="25"/>
        <v>0</v>
      </c>
      <c r="O56" s="46">
        <f t="shared" si="25"/>
        <v>0</v>
      </c>
      <c r="P56" s="46">
        <f t="shared" si="25"/>
        <v>236104000</v>
      </c>
      <c r="Q56" s="46">
        <f t="shared" si="25"/>
        <v>0</v>
      </c>
      <c r="R56" s="46">
        <f t="shared" si="25"/>
        <v>0</v>
      </c>
      <c r="S56" s="46">
        <f t="shared" si="25"/>
        <v>0</v>
      </c>
      <c r="T56" s="46">
        <f t="shared" si="25"/>
        <v>0</v>
      </c>
      <c r="U56" s="46">
        <f t="shared" si="25"/>
        <v>0</v>
      </c>
      <c r="V56" s="46">
        <f t="shared" si="25"/>
        <v>0</v>
      </c>
      <c r="W56" s="46">
        <f t="shared" si="25"/>
        <v>0</v>
      </c>
      <c r="X56" s="46">
        <f t="shared" si="25"/>
        <v>0</v>
      </c>
      <c r="Y56" s="46">
        <f t="shared" si="25"/>
        <v>150363000</v>
      </c>
      <c r="Z56" s="46">
        <f t="shared" si="25"/>
        <v>5169000</v>
      </c>
      <c r="AA56" s="46">
        <f t="shared" si="25"/>
        <v>0</v>
      </c>
      <c r="AB56" s="46">
        <f>+AB47+AB49+AB51+AB53+AB55</f>
        <v>0</v>
      </c>
      <c r="AC56" s="46">
        <f t="shared" si="25"/>
        <v>0</v>
      </c>
      <c r="AD56" s="46">
        <f t="shared" si="25"/>
        <v>0</v>
      </c>
      <c r="AE56" s="46">
        <f t="shared" si="25"/>
        <v>0</v>
      </c>
      <c r="AF56" s="46">
        <f t="shared" si="25"/>
        <v>0</v>
      </c>
      <c r="AG56" s="46">
        <f t="shared" si="25"/>
        <v>0</v>
      </c>
      <c r="AH56" s="46">
        <f t="shared" si="25"/>
        <v>0</v>
      </c>
      <c r="AI56" s="46">
        <f t="shared" si="25"/>
        <v>0</v>
      </c>
      <c r="AJ56" s="46">
        <f t="shared" si="25"/>
        <v>0</v>
      </c>
      <c r="AK56" s="46">
        <f t="shared" si="25"/>
        <v>0</v>
      </c>
      <c r="AL56" s="46">
        <f t="shared" si="25"/>
        <v>0</v>
      </c>
      <c r="AM56" s="46">
        <f t="shared" si="25"/>
        <v>0</v>
      </c>
      <c r="AN56" s="46">
        <f t="shared" si="25"/>
        <v>0</v>
      </c>
      <c r="AO56" s="46">
        <f t="shared" si="25"/>
        <v>0</v>
      </c>
      <c r="AP56" s="46">
        <f t="shared" si="25"/>
        <v>0</v>
      </c>
      <c r="AQ56" s="46">
        <f t="shared" si="25"/>
        <v>0</v>
      </c>
      <c r="AR56" s="46">
        <f t="shared" si="25"/>
        <v>0</v>
      </c>
      <c r="AS56" s="46">
        <f t="shared" si="25"/>
        <v>0</v>
      </c>
      <c r="AT56" s="46">
        <f t="shared" si="25"/>
        <v>0</v>
      </c>
      <c r="AU56" s="46">
        <f t="shared" si="25"/>
        <v>0</v>
      </c>
      <c r="AV56" s="46">
        <f t="shared" si="25"/>
        <v>0</v>
      </c>
      <c r="AW56" s="46">
        <f t="shared" si="25"/>
        <v>0</v>
      </c>
      <c r="AX56" s="46">
        <f t="shared" ref="AX56:BG56" si="26">+AX47+AX49+AX51+AX53+AX55</f>
        <v>0</v>
      </c>
      <c r="AY56" s="46">
        <f t="shared" si="26"/>
        <v>0</v>
      </c>
      <c r="AZ56" s="46">
        <f t="shared" si="26"/>
        <v>0</v>
      </c>
      <c r="BA56" s="46">
        <f t="shared" si="26"/>
        <v>0</v>
      </c>
      <c r="BB56" s="46">
        <f t="shared" si="26"/>
        <v>0</v>
      </c>
      <c r="BC56" s="46">
        <f t="shared" si="26"/>
        <v>0</v>
      </c>
      <c r="BD56" s="46">
        <f t="shared" si="26"/>
        <v>0</v>
      </c>
      <c r="BE56" s="46">
        <f t="shared" si="26"/>
        <v>0</v>
      </c>
      <c r="BF56" s="46">
        <f t="shared" si="26"/>
        <v>0</v>
      </c>
      <c r="BG56" s="203">
        <f t="shared" si="26"/>
        <v>691636000</v>
      </c>
      <c r="BH56" s="46"/>
    </row>
    <row r="57" spans="1:60" s="12" customFormat="1" ht="39" customHeight="1">
      <c r="A57" s="239" t="s">
        <v>36</v>
      </c>
      <c r="B57" s="239" t="s">
        <v>37</v>
      </c>
      <c r="C57" s="239" t="s">
        <v>38</v>
      </c>
      <c r="D57" s="239" t="s">
        <v>40</v>
      </c>
      <c r="E57" s="239" t="s">
        <v>41</v>
      </c>
      <c r="F57" s="26" t="s">
        <v>42</v>
      </c>
      <c r="G57" s="284" t="s">
        <v>43</v>
      </c>
      <c r="H57" s="284" t="s">
        <v>44</v>
      </c>
      <c r="I57" s="77" t="s">
        <v>45</v>
      </c>
      <c r="J57" s="255" t="s">
        <v>481</v>
      </c>
      <c r="K57" s="258" t="s">
        <v>498</v>
      </c>
      <c r="L57" s="258"/>
      <c r="M57" s="258"/>
      <c r="N57" s="258"/>
      <c r="O57" s="236" t="s">
        <v>3</v>
      </c>
      <c r="P57" s="236" t="s">
        <v>50</v>
      </c>
      <c r="Q57" s="272" t="s">
        <v>4</v>
      </c>
      <c r="R57" s="273"/>
      <c r="S57" s="273"/>
      <c r="T57" s="273"/>
      <c r="U57" s="273"/>
      <c r="V57" s="273"/>
      <c r="W57" s="273"/>
      <c r="X57" s="273"/>
      <c r="Y57" s="273"/>
      <c r="Z57" s="273"/>
      <c r="AA57" s="274"/>
      <c r="AB57" s="173"/>
      <c r="AC57" s="236" t="s">
        <v>5</v>
      </c>
      <c r="AD57" s="236" t="s">
        <v>6</v>
      </c>
      <c r="AE57" s="264" t="s">
        <v>7</v>
      </c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70" t="s">
        <v>8</v>
      </c>
      <c r="AU57" s="271"/>
      <c r="AV57" s="264" t="s">
        <v>9</v>
      </c>
      <c r="AW57" s="265"/>
      <c r="AX57" s="264" t="s">
        <v>10</v>
      </c>
      <c r="AY57" s="258"/>
      <c r="AZ57" s="236" t="s">
        <v>30</v>
      </c>
      <c r="BA57" s="236" t="s">
        <v>31</v>
      </c>
      <c r="BB57" s="226" t="s">
        <v>485</v>
      </c>
      <c r="BC57" s="236" t="s">
        <v>32</v>
      </c>
      <c r="BD57" s="226" t="s">
        <v>491</v>
      </c>
      <c r="BE57" s="226" t="s">
        <v>490</v>
      </c>
      <c r="BF57" s="226" t="s">
        <v>482</v>
      </c>
      <c r="BG57" s="267" t="s">
        <v>484</v>
      </c>
      <c r="BH57" s="266" t="s">
        <v>522</v>
      </c>
    </row>
    <row r="58" spans="1:60" s="12" customFormat="1" ht="35.25" customHeight="1">
      <c r="A58" s="240"/>
      <c r="B58" s="240"/>
      <c r="C58" s="240"/>
      <c r="D58" s="240"/>
      <c r="E58" s="240"/>
      <c r="F58" s="239" t="s">
        <v>39</v>
      </c>
      <c r="G58" s="285"/>
      <c r="H58" s="285"/>
      <c r="I58" s="284" t="s">
        <v>46</v>
      </c>
      <c r="J58" s="256"/>
      <c r="K58" s="149" t="s">
        <v>497</v>
      </c>
      <c r="L58" s="264" t="s">
        <v>0</v>
      </c>
      <c r="M58" s="258"/>
      <c r="N58" s="148" t="s">
        <v>47</v>
      </c>
      <c r="O58" s="237"/>
      <c r="P58" s="237"/>
      <c r="Q58" s="236" t="s">
        <v>2</v>
      </c>
      <c r="R58" s="236" t="s">
        <v>11</v>
      </c>
      <c r="S58" s="236" t="s">
        <v>12</v>
      </c>
      <c r="T58" s="236" t="s">
        <v>11</v>
      </c>
      <c r="U58" s="236" t="s">
        <v>1</v>
      </c>
      <c r="V58" s="236" t="s">
        <v>11</v>
      </c>
      <c r="W58" s="236" t="s">
        <v>13</v>
      </c>
      <c r="X58" s="236" t="s">
        <v>11</v>
      </c>
      <c r="Y58" s="236" t="s">
        <v>14</v>
      </c>
      <c r="Z58" s="236" t="s">
        <v>11</v>
      </c>
      <c r="AA58" s="226" t="s">
        <v>483</v>
      </c>
      <c r="AB58" s="226" t="s">
        <v>483</v>
      </c>
      <c r="AC58" s="237"/>
      <c r="AD58" s="237"/>
      <c r="AE58" s="236" t="s">
        <v>15</v>
      </c>
      <c r="AF58" s="236" t="s">
        <v>16</v>
      </c>
      <c r="AG58" s="236" t="s">
        <v>17</v>
      </c>
      <c r="AH58" s="236" t="s">
        <v>18</v>
      </c>
      <c r="AI58" s="145"/>
      <c r="AJ58" s="145"/>
      <c r="AK58" s="236" t="s">
        <v>19</v>
      </c>
      <c r="AL58" s="236" t="s">
        <v>20</v>
      </c>
      <c r="AM58" s="236" t="s">
        <v>21</v>
      </c>
      <c r="AN58" s="236" t="s">
        <v>22</v>
      </c>
      <c r="AO58" s="226" t="s">
        <v>486</v>
      </c>
      <c r="AP58" s="226" t="s">
        <v>488</v>
      </c>
      <c r="AQ58" s="226" t="s">
        <v>489</v>
      </c>
      <c r="AR58" s="226" t="s">
        <v>487</v>
      </c>
      <c r="AS58" s="236" t="s">
        <v>23</v>
      </c>
      <c r="AT58" s="236" t="s">
        <v>24</v>
      </c>
      <c r="AU58" s="236" t="s">
        <v>25</v>
      </c>
      <c r="AV58" s="236" t="s">
        <v>26</v>
      </c>
      <c r="AW58" s="236" t="s">
        <v>27</v>
      </c>
      <c r="AX58" s="236" t="s">
        <v>28</v>
      </c>
      <c r="AY58" s="236" t="s">
        <v>29</v>
      </c>
      <c r="AZ58" s="237"/>
      <c r="BA58" s="237"/>
      <c r="BB58" s="226"/>
      <c r="BC58" s="237"/>
      <c r="BD58" s="226"/>
      <c r="BE58" s="226"/>
      <c r="BF58" s="226"/>
      <c r="BG58" s="268"/>
      <c r="BH58" s="266"/>
    </row>
    <row r="59" spans="1:60" s="13" customFormat="1" ht="33" customHeight="1">
      <c r="A59" s="240"/>
      <c r="B59" s="240"/>
      <c r="C59" s="240"/>
      <c r="D59" s="240"/>
      <c r="E59" s="240"/>
      <c r="F59" s="240"/>
      <c r="G59" s="285"/>
      <c r="H59" s="285"/>
      <c r="I59" s="285"/>
      <c r="J59" s="256"/>
      <c r="K59" s="149" t="s">
        <v>500</v>
      </c>
      <c r="L59" s="93" t="s">
        <v>33</v>
      </c>
      <c r="M59" s="93" t="s">
        <v>34</v>
      </c>
      <c r="N59" s="93" t="s">
        <v>35</v>
      </c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26"/>
      <c r="AB59" s="226"/>
      <c r="AC59" s="237"/>
      <c r="AD59" s="237"/>
      <c r="AE59" s="237"/>
      <c r="AF59" s="237"/>
      <c r="AG59" s="237"/>
      <c r="AH59" s="237"/>
      <c r="AI59" s="146"/>
      <c r="AJ59" s="146"/>
      <c r="AK59" s="237"/>
      <c r="AL59" s="237"/>
      <c r="AM59" s="237"/>
      <c r="AN59" s="237"/>
      <c r="AO59" s="226"/>
      <c r="AP59" s="226"/>
      <c r="AQ59" s="226"/>
      <c r="AR59" s="226"/>
      <c r="AS59" s="237"/>
      <c r="AT59" s="237"/>
      <c r="AU59" s="237"/>
      <c r="AV59" s="237"/>
      <c r="AW59" s="237"/>
      <c r="AX59" s="237"/>
      <c r="AY59" s="237"/>
      <c r="AZ59" s="237"/>
      <c r="BA59" s="237"/>
      <c r="BB59" s="226"/>
      <c r="BC59" s="237"/>
      <c r="BD59" s="226"/>
      <c r="BE59" s="226"/>
      <c r="BF59" s="226"/>
      <c r="BG59" s="268"/>
      <c r="BH59" s="266"/>
    </row>
    <row r="60" spans="1:60" s="12" customFormat="1" ht="13.5">
      <c r="A60" s="241"/>
      <c r="B60" s="241"/>
      <c r="C60" s="241"/>
      <c r="D60" s="241"/>
      <c r="E60" s="241"/>
      <c r="F60" s="241"/>
      <c r="G60" s="286"/>
      <c r="H60" s="286"/>
      <c r="I60" s="286"/>
      <c r="J60" s="257"/>
      <c r="K60" s="144" t="s">
        <v>499</v>
      </c>
      <c r="L60" s="94" t="s">
        <v>48</v>
      </c>
      <c r="M60" s="94" t="s">
        <v>49</v>
      </c>
      <c r="N60" s="94" t="s">
        <v>51</v>
      </c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26"/>
      <c r="AB60" s="226"/>
      <c r="AC60" s="238"/>
      <c r="AD60" s="238"/>
      <c r="AE60" s="238"/>
      <c r="AF60" s="238"/>
      <c r="AG60" s="238"/>
      <c r="AH60" s="238"/>
      <c r="AI60" s="147"/>
      <c r="AJ60" s="147"/>
      <c r="AK60" s="238"/>
      <c r="AL60" s="238"/>
      <c r="AM60" s="238"/>
      <c r="AN60" s="238"/>
      <c r="AO60" s="226"/>
      <c r="AP60" s="226"/>
      <c r="AQ60" s="226"/>
      <c r="AR60" s="226"/>
      <c r="AS60" s="238"/>
      <c r="AT60" s="238"/>
      <c r="AU60" s="238"/>
      <c r="AV60" s="238"/>
      <c r="AW60" s="238"/>
      <c r="AX60" s="238"/>
      <c r="AY60" s="238"/>
      <c r="AZ60" s="238"/>
      <c r="BA60" s="238"/>
      <c r="BB60" s="226"/>
      <c r="BC60" s="238"/>
      <c r="BD60" s="226"/>
      <c r="BE60" s="226"/>
      <c r="BF60" s="226"/>
      <c r="BG60" s="269"/>
      <c r="BH60" s="266"/>
    </row>
    <row r="61" spans="1:60" s="13" customFormat="1" ht="60" customHeight="1" thickBot="1">
      <c r="A61" s="284" t="s">
        <v>140</v>
      </c>
      <c r="B61" s="287" t="s">
        <v>141</v>
      </c>
      <c r="C61" s="249" t="s">
        <v>143</v>
      </c>
      <c r="D61" s="249" t="s">
        <v>144</v>
      </c>
      <c r="E61" s="25">
        <v>11273</v>
      </c>
      <c r="F61" s="25" t="s">
        <v>145</v>
      </c>
      <c r="G61" s="90" t="s">
        <v>423</v>
      </c>
      <c r="H61" s="25">
        <v>11273</v>
      </c>
      <c r="I61" s="25" t="s">
        <v>146</v>
      </c>
      <c r="J61" s="84"/>
      <c r="K61" s="84">
        <v>250000000</v>
      </c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186">
        <f t="shared" ref="BG61:BG71" si="27">SUM(J61:BF61)</f>
        <v>250000000</v>
      </c>
      <c r="BH61" s="19" t="s">
        <v>142</v>
      </c>
    </row>
    <row r="62" spans="1:60" s="13" customFormat="1" ht="55.5" customHeight="1" thickBot="1">
      <c r="A62" s="285"/>
      <c r="B62" s="288"/>
      <c r="C62" s="290"/>
      <c r="D62" s="250"/>
      <c r="E62" s="25">
        <v>3219</v>
      </c>
      <c r="F62" s="25" t="s">
        <v>147</v>
      </c>
      <c r="G62" s="90" t="s">
        <v>424</v>
      </c>
      <c r="H62" s="25">
        <v>3219</v>
      </c>
      <c r="I62" s="25" t="s">
        <v>148</v>
      </c>
      <c r="J62" s="84"/>
      <c r="K62" s="84">
        <v>1740000000</v>
      </c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186">
        <f t="shared" si="27"/>
        <v>1740000000</v>
      </c>
      <c r="BH62" s="19" t="s">
        <v>142</v>
      </c>
    </row>
    <row r="63" spans="1:60" s="13" customFormat="1" ht="36.75" thickBot="1">
      <c r="A63" s="285"/>
      <c r="B63" s="288"/>
      <c r="C63" s="290"/>
      <c r="D63" s="71" t="s">
        <v>149</v>
      </c>
      <c r="E63" s="25">
        <v>86</v>
      </c>
      <c r="F63" s="25" t="s">
        <v>150</v>
      </c>
      <c r="G63" s="90" t="s">
        <v>425</v>
      </c>
      <c r="H63" s="25">
        <v>10</v>
      </c>
      <c r="I63" s="25" t="s">
        <v>151</v>
      </c>
      <c r="J63" s="84"/>
      <c r="K63" s="84">
        <v>150000000</v>
      </c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186">
        <f t="shared" si="27"/>
        <v>150000000</v>
      </c>
      <c r="BH63" s="19" t="s">
        <v>142</v>
      </c>
    </row>
    <row r="64" spans="1:60" s="13" customFormat="1" ht="48" customHeight="1" thickBot="1">
      <c r="A64" s="285"/>
      <c r="B64" s="288"/>
      <c r="C64" s="250"/>
      <c r="D64" s="71" t="s">
        <v>152</v>
      </c>
      <c r="E64" s="25">
        <v>92</v>
      </c>
      <c r="F64" s="25" t="s">
        <v>153</v>
      </c>
      <c r="G64" s="90" t="s">
        <v>426</v>
      </c>
      <c r="H64" s="25">
        <v>20</v>
      </c>
      <c r="I64" s="25" t="s">
        <v>154</v>
      </c>
      <c r="J64" s="84"/>
      <c r="K64" s="84">
        <v>280000000</v>
      </c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186">
        <f t="shared" si="27"/>
        <v>280000000</v>
      </c>
      <c r="BH64" s="19" t="s">
        <v>142</v>
      </c>
    </row>
    <row r="65" spans="1:60" s="13" customFormat="1" ht="45.75" customHeight="1" thickBot="1">
      <c r="A65" s="285"/>
      <c r="B65" s="288"/>
      <c r="C65" s="296" t="s">
        <v>155</v>
      </c>
      <c r="D65" s="249" t="s">
        <v>156</v>
      </c>
      <c r="E65" s="25">
        <v>13393</v>
      </c>
      <c r="F65" s="25" t="s">
        <v>157</v>
      </c>
      <c r="G65" s="90" t="s">
        <v>427</v>
      </c>
      <c r="H65" s="25">
        <v>560</v>
      </c>
      <c r="I65" s="25" t="s">
        <v>158</v>
      </c>
      <c r="J65" s="84"/>
      <c r="K65" s="84">
        <v>2280000000</v>
      </c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186">
        <f t="shared" si="27"/>
        <v>2280000000</v>
      </c>
      <c r="BH65" s="19" t="s">
        <v>142</v>
      </c>
    </row>
    <row r="66" spans="1:60" s="13" customFormat="1" ht="48" customHeight="1" thickBot="1">
      <c r="A66" s="285"/>
      <c r="B66" s="288"/>
      <c r="C66" s="297"/>
      <c r="D66" s="290"/>
      <c r="E66" s="25">
        <v>1215</v>
      </c>
      <c r="F66" s="25" t="s">
        <v>159</v>
      </c>
      <c r="G66" s="90" t="s">
        <v>428</v>
      </c>
      <c r="H66" s="25">
        <v>297</v>
      </c>
      <c r="I66" s="25" t="s">
        <v>160</v>
      </c>
      <c r="J66" s="84"/>
      <c r="K66" s="84">
        <v>470000000</v>
      </c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186">
        <f t="shared" si="27"/>
        <v>470000000</v>
      </c>
      <c r="BH66" s="19" t="s">
        <v>142</v>
      </c>
    </row>
    <row r="67" spans="1:60" s="13" customFormat="1" ht="90" customHeight="1" thickBot="1">
      <c r="A67" s="285"/>
      <c r="B67" s="288"/>
      <c r="C67" s="297"/>
      <c r="D67" s="249" t="s">
        <v>161</v>
      </c>
      <c r="E67" s="25">
        <v>1</v>
      </c>
      <c r="F67" s="25" t="s">
        <v>162</v>
      </c>
      <c r="G67" s="90" t="s">
        <v>429</v>
      </c>
      <c r="H67" s="25">
        <v>1</v>
      </c>
      <c r="I67" s="25" t="s">
        <v>163</v>
      </c>
      <c r="J67" s="84"/>
      <c r="K67" s="84">
        <v>172276963000</v>
      </c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186">
        <f t="shared" si="27"/>
        <v>172276963000</v>
      </c>
      <c r="BH67" s="19" t="s">
        <v>142</v>
      </c>
    </row>
    <row r="68" spans="1:60" s="13" customFormat="1" ht="52.5" customHeight="1" thickBot="1">
      <c r="A68" s="285"/>
      <c r="B68" s="288"/>
      <c r="C68" s="297"/>
      <c r="D68" s="290"/>
      <c r="E68" s="25">
        <v>1</v>
      </c>
      <c r="F68" s="25" t="s">
        <v>164</v>
      </c>
      <c r="G68" s="90" t="s">
        <v>430</v>
      </c>
      <c r="H68" s="25">
        <v>1</v>
      </c>
      <c r="I68" s="25" t="s">
        <v>165</v>
      </c>
      <c r="J68" s="84"/>
      <c r="K68" s="84">
        <v>8220000000</v>
      </c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186">
        <f t="shared" si="27"/>
        <v>8220000000</v>
      </c>
      <c r="BH68" s="19" t="s">
        <v>142</v>
      </c>
    </row>
    <row r="69" spans="1:60" s="13" customFormat="1" ht="54.75" customHeight="1" thickBot="1">
      <c r="A69" s="285"/>
      <c r="B69" s="288"/>
      <c r="C69" s="298"/>
      <c r="D69" s="250"/>
      <c r="E69" s="25">
        <v>0.02</v>
      </c>
      <c r="F69" s="25" t="s">
        <v>166</v>
      </c>
      <c r="G69" s="90" t="s">
        <v>431</v>
      </c>
      <c r="H69" s="25">
        <v>-4.0000000000000002E-4</v>
      </c>
      <c r="I69" s="25" t="s">
        <v>167</v>
      </c>
      <c r="J69" s="84"/>
      <c r="K69" s="84">
        <v>300000000</v>
      </c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186">
        <f t="shared" si="27"/>
        <v>300000000</v>
      </c>
      <c r="BH69" s="19" t="s">
        <v>142</v>
      </c>
    </row>
    <row r="70" spans="1:60" s="13" customFormat="1" ht="52.5" customHeight="1" thickBot="1">
      <c r="A70" s="285"/>
      <c r="B70" s="288"/>
      <c r="C70" s="25" t="s">
        <v>168</v>
      </c>
      <c r="D70" s="25" t="s">
        <v>169</v>
      </c>
      <c r="E70" s="25">
        <v>158</v>
      </c>
      <c r="F70" s="25" t="s">
        <v>170</v>
      </c>
      <c r="G70" s="90" t="s">
        <v>432</v>
      </c>
      <c r="H70" s="25">
        <v>52</v>
      </c>
      <c r="I70" s="25" t="s">
        <v>171</v>
      </c>
      <c r="J70" s="84"/>
      <c r="K70" s="84">
        <v>1813000000</v>
      </c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186">
        <f t="shared" si="27"/>
        <v>1813000000</v>
      </c>
      <c r="BH70" s="19" t="s">
        <v>142</v>
      </c>
    </row>
    <row r="71" spans="1:60" s="13" customFormat="1" ht="51" customHeight="1" thickBot="1">
      <c r="A71" s="285"/>
      <c r="B71" s="289"/>
      <c r="C71" s="25" t="s">
        <v>172</v>
      </c>
      <c r="D71" s="25" t="s">
        <v>173</v>
      </c>
      <c r="E71" s="25">
        <v>9</v>
      </c>
      <c r="F71" s="25" t="s">
        <v>174</v>
      </c>
      <c r="G71" s="90" t="s">
        <v>433</v>
      </c>
      <c r="H71" s="25">
        <v>6</v>
      </c>
      <c r="I71" s="25" t="s">
        <v>175</v>
      </c>
      <c r="J71" s="84"/>
      <c r="K71" s="84">
        <v>10000000</v>
      </c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186">
        <f t="shared" si="27"/>
        <v>10000000</v>
      </c>
      <c r="BH71" s="19" t="s">
        <v>142</v>
      </c>
    </row>
    <row r="72" spans="1:60" s="13" customFormat="1" ht="36" customHeight="1" thickBot="1">
      <c r="A72" s="285"/>
      <c r="B72" s="221" t="s">
        <v>524</v>
      </c>
      <c r="C72" s="222"/>
      <c r="D72" s="243"/>
      <c r="E72" s="40"/>
      <c r="F72" s="40"/>
      <c r="G72" s="40">
        <f t="shared" ref="G72:AW72" si="28">SUM(G61:G71)</f>
        <v>0</v>
      </c>
      <c r="H72" s="40">
        <f t="shared" si="28"/>
        <v>15438.999599999999</v>
      </c>
      <c r="I72" s="40">
        <f t="shared" si="28"/>
        <v>0</v>
      </c>
      <c r="J72" s="31">
        <f t="shared" si="28"/>
        <v>0</v>
      </c>
      <c r="K72" s="31">
        <f t="shared" si="28"/>
        <v>187789963000</v>
      </c>
      <c r="L72" s="31">
        <f t="shared" si="28"/>
        <v>0</v>
      </c>
      <c r="M72" s="31">
        <f t="shared" si="28"/>
        <v>0</v>
      </c>
      <c r="N72" s="31">
        <f t="shared" si="28"/>
        <v>0</v>
      </c>
      <c r="O72" s="31">
        <f t="shared" si="28"/>
        <v>0</v>
      </c>
      <c r="P72" s="31">
        <f t="shared" si="28"/>
        <v>0</v>
      </c>
      <c r="Q72" s="31">
        <f t="shared" si="28"/>
        <v>0</v>
      </c>
      <c r="R72" s="31">
        <f t="shared" si="28"/>
        <v>0</v>
      </c>
      <c r="S72" s="31">
        <f t="shared" si="28"/>
        <v>0</v>
      </c>
      <c r="T72" s="31">
        <f t="shared" si="28"/>
        <v>0</v>
      </c>
      <c r="U72" s="31">
        <f t="shared" si="28"/>
        <v>0</v>
      </c>
      <c r="V72" s="31">
        <f t="shared" si="28"/>
        <v>0</v>
      </c>
      <c r="W72" s="31">
        <f t="shared" si="28"/>
        <v>0</v>
      </c>
      <c r="X72" s="31">
        <f t="shared" si="28"/>
        <v>0</v>
      </c>
      <c r="Y72" s="31">
        <f t="shared" si="28"/>
        <v>0</v>
      </c>
      <c r="Z72" s="31">
        <f t="shared" si="28"/>
        <v>0</v>
      </c>
      <c r="AA72" s="31">
        <f t="shared" si="28"/>
        <v>0</v>
      </c>
      <c r="AB72" s="31">
        <f>SUM(AB61:AB71)</f>
        <v>0</v>
      </c>
      <c r="AC72" s="31">
        <f t="shared" si="28"/>
        <v>0</v>
      </c>
      <c r="AD72" s="31">
        <f t="shared" si="28"/>
        <v>0</v>
      </c>
      <c r="AE72" s="31">
        <f t="shared" si="28"/>
        <v>0</v>
      </c>
      <c r="AF72" s="31">
        <f t="shared" si="28"/>
        <v>0</v>
      </c>
      <c r="AG72" s="31">
        <f t="shared" si="28"/>
        <v>0</v>
      </c>
      <c r="AH72" s="31">
        <f t="shared" si="28"/>
        <v>0</v>
      </c>
      <c r="AI72" s="31">
        <f t="shared" si="28"/>
        <v>0</v>
      </c>
      <c r="AJ72" s="31">
        <f t="shared" si="28"/>
        <v>0</v>
      </c>
      <c r="AK72" s="31">
        <f t="shared" si="28"/>
        <v>0</v>
      </c>
      <c r="AL72" s="31">
        <f t="shared" si="28"/>
        <v>0</v>
      </c>
      <c r="AM72" s="31">
        <f t="shared" si="28"/>
        <v>0</v>
      </c>
      <c r="AN72" s="31">
        <f t="shared" si="28"/>
        <v>0</v>
      </c>
      <c r="AO72" s="31">
        <f t="shared" si="28"/>
        <v>0</v>
      </c>
      <c r="AP72" s="31">
        <f t="shared" si="28"/>
        <v>0</v>
      </c>
      <c r="AQ72" s="31">
        <f t="shared" si="28"/>
        <v>0</v>
      </c>
      <c r="AR72" s="31">
        <f t="shared" si="28"/>
        <v>0</v>
      </c>
      <c r="AS72" s="31">
        <f t="shared" si="28"/>
        <v>0</v>
      </c>
      <c r="AT72" s="31">
        <f t="shared" si="28"/>
        <v>0</v>
      </c>
      <c r="AU72" s="31">
        <f t="shared" si="28"/>
        <v>0</v>
      </c>
      <c r="AV72" s="31">
        <f t="shared" si="28"/>
        <v>0</v>
      </c>
      <c r="AW72" s="31">
        <f t="shared" si="28"/>
        <v>0</v>
      </c>
      <c r="AX72" s="31">
        <f t="shared" ref="AX72:BG72" si="29">SUM(AX61:AX71)</f>
        <v>0</v>
      </c>
      <c r="AY72" s="31">
        <f t="shared" si="29"/>
        <v>0</v>
      </c>
      <c r="AZ72" s="31">
        <f t="shared" si="29"/>
        <v>0</v>
      </c>
      <c r="BA72" s="31">
        <f t="shared" si="29"/>
        <v>0</v>
      </c>
      <c r="BB72" s="31">
        <f t="shared" si="29"/>
        <v>0</v>
      </c>
      <c r="BC72" s="31">
        <f t="shared" si="29"/>
        <v>0</v>
      </c>
      <c r="BD72" s="31">
        <f t="shared" si="29"/>
        <v>0</v>
      </c>
      <c r="BE72" s="31">
        <f t="shared" si="29"/>
        <v>0</v>
      </c>
      <c r="BF72" s="31">
        <f t="shared" si="29"/>
        <v>0</v>
      </c>
      <c r="BG72" s="204">
        <f t="shared" si="29"/>
        <v>187789963000</v>
      </c>
      <c r="BH72" s="56"/>
    </row>
    <row r="73" spans="1:60" s="13" customFormat="1" ht="60" customHeight="1" thickBot="1">
      <c r="A73" s="285"/>
      <c r="B73" s="291" t="s">
        <v>176</v>
      </c>
      <c r="C73" s="247" t="s">
        <v>177</v>
      </c>
      <c r="D73" s="292" t="s">
        <v>178</v>
      </c>
      <c r="E73" s="30">
        <v>1</v>
      </c>
      <c r="F73" s="158" t="s">
        <v>179</v>
      </c>
      <c r="G73" s="86" t="s">
        <v>434</v>
      </c>
      <c r="H73" s="32">
        <v>1</v>
      </c>
      <c r="I73" s="32" t="s">
        <v>180</v>
      </c>
      <c r="J73" s="84">
        <v>36000000</v>
      </c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186">
        <f t="shared" ref="BG73:BG89" si="30">SUM(J73:BF73)</f>
        <v>36000000</v>
      </c>
      <c r="BH73" s="19" t="s">
        <v>417</v>
      </c>
    </row>
    <row r="74" spans="1:60" s="13" customFormat="1" ht="70.5" customHeight="1" thickBot="1">
      <c r="A74" s="285"/>
      <c r="B74" s="291"/>
      <c r="C74" s="248"/>
      <c r="D74" s="294"/>
      <c r="E74" s="30">
        <v>12</v>
      </c>
      <c r="F74" s="32" t="s">
        <v>181</v>
      </c>
      <c r="G74" s="87" t="s">
        <v>435</v>
      </c>
      <c r="H74" s="32">
        <v>12</v>
      </c>
      <c r="I74" s="32" t="s">
        <v>182</v>
      </c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>
        <v>20000000</v>
      </c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186">
        <f t="shared" si="30"/>
        <v>20000000</v>
      </c>
      <c r="BH74" s="19" t="s">
        <v>417</v>
      </c>
    </row>
    <row r="75" spans="1:60" s="13" customFormat="1" ht="52.5" customHeight="1" thickBot="1">
      <c r="A75" s="285"/>
      <c r="B75" s="291"/>
      <c r="C75" s="248"/>
      <c r="D75" s="292" t="s">
        <v>183</v>
      </c>
      <c r="E75" s="159">
        <v>1</v>
      </c>
      <c r="F75" s="32" t="s">
        <v>184</v>
      </c>
      <c r="G75" s="87" t="s">
        <v>436</v>
      </c>
      <c r="H75" s="32">
        <v>1</v>
      </c>
      <c r="I75" s="32" t="s">
        <v>185</v>
      </c>
      <c r="J75" s="84">
        <v>18000000</v>
      </c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186">
        <f t="shared" si="30"/>
        <v>18000000</v>
      </c>
      <c r="BH75" s="19" t="s">
        <v>417</v>
      </c>
    </row>
    <row r="76" spans="1:60" s="13" customFormat="1" ht="103.5" customHeight="1" thickBot="1">
      <c r="A76" s="285"/>
      <c r="B76" s="291"/>
      <c r="C76" s="248"/>
      <c r="D76" s="293"/>
      <c r="E76" s="32">
        <v>7</v>
      </c>
      <c r="F76" s="32" t="s">
        <v>186</v>
      </c>
      <c r="G76" s="87" t="s">
        <v>437</v>
      </c>
      <c r="H76" s="32">
        <v>7</v>
      </c>
      <c r="I76" s="32" t="s">
        <v>187</v>
      </c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>
        <v>15000000</v>
      </c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186">
        <f t="shared" si="30"/>
        <v>15000000</v>
      </c>
      <c r="BH76" s="19" t="s">
        <v>417</v>
      </c>
    </row>
    <row r="77" spans="1:60" s="13" customFormat="1" ht="60" customHeight="1" thickBot="1">
      <c r="A77" s="285"/>
      <c r="B77" s="291"/>
      <c r="C77" s="248"/>
      <c r="D77" s="292" t="s">
        <v>188</v>
      </c>
      <c r="E77" s="32">
        <v>52</v>
      </c>
      <c r="F77" s="32" t="s">
        <v>189</v>
      </c>
      <c r="G77" s="87" t="s">
        <v>438</v>
      </c>
      <c r="H77" s="32">
        <v>52</v>
      </c>
      <c r="I77" s="32" t="s">
        <v>190</v>
      </c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>
        <v>25000000</v>
      </c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186">
        <f t="shared" si="30"/>
        <v>25000000</v>
      </c>
      <c r="BH77" s="19" t="s">
        <v>417</v>
      </c>
    </row>
    <row r="78" spans="1:60" s="13" customFormat="1" ht="60" customHeight="1" thickBot="1">
      <c r="A78" s="285"/>
      <c r="B78" s="291"/>
      <c r="C78" s="248"/>
      <c r="D78" s="294"/>
      <c r="E78" s="32">
        <v>34</v>
      </c>
      <c r="F78" s="32" t="s">
        <v>191</v>
      </c>
      <c r="G78" s="87" t="s">
        <v>439</v>
      </c>
      <c r="H78" s="32">
        <v>34</v>
      </c>
      <c r="I78" s="32" t="s">
        <v>192</v>
      </c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>
        <v>21786000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186">
        <f t="shared" si="30"/>
        <v>21786000</v>
      </c>
      <c r="BH78" s="19" t="s">
        <v>417</v>
      </c>
    </row>
    <row r="79" spans="1:60" s="13" customFormat="1" ht="67.5" customHeight="1" thickBot="1">
      <c r="A79" s="285"/>
      <c r="B79" s="291"/>
      <c r="C79" s="248"/>
      <c r="D79" s="294"/>
      <c r="E79" s="32">
        <v>20</v>
      </c>
      <c r="F79" s="32" t="s">
        <v>193</v>
      </c>
      <c r="G79" s="87" t="s">
        <v>440</v>
      </c>
      <c r="H79" s="32">
        <v>20</v>
      </c>
      <c r="I79" s="32" t="s">
        <v>194</v>
      </c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>
        <v>10000000</v>
      </c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186">
        <f t="shared" si="30"/>
        <v>10000000</v>
      </c>
      <c r="BH79" s="19" t="s">
        <v>417</v>
      </c>
    </row>
    <row r="80" spans="1:60" s="13" customFormat="1" ht="80.25" customHeight="1" thickBot="1">
      <c r="A80" s="285"/>
      <c r="B80" s="291"/>
      <c r="C80" s="248"/>
      <c r="D80" s="294"/>
      <c r="E80" s="32">
        <v>10</v>
      </c>
      <c r="F80" s="32" t="s">
        <v>195</v>
      </c>
      <c r="G80" s="87" t="s">
        <v>441</v>
      </c>
      <c r="H80" s="32">
        <v>10</v>
      </c>
      <c r="I80" s="32" t="s">
        <v>196</v>
      </c>
      <c r="J80" s="84">
        <v>15000000</v>
      </c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186">
        <f t="shared" si="30"/>
        <v>15000000</v>
      </c>
      <c r="BH80" s="19" t="s">
        <v>417</v>
      </c>
    </row>
    <row r="81" spans="1:60" s="13" customFormat="1" ht="43.5" customHeight="1" thickBot="1">
      <c r="A81" s="285"/>
      <c r="B81" s="291"/>
      <c r="C81" s="248"/>
      <c r="D81" s="294"/>
      <c r="E81" s="32">
        <v>4</v>
      </c>
      <c r="F81" s="32" t="s">
        <v>197</v>
      </c>
      <c r="G81" s="87" t="s">
        <v>442</v>
      </c>
      <c r="H81" s="32">
        <v>4</v>
      </c>
      <c r="I81" s="32" t="s">
        <v>198</v>
      </c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>
        <v>15000000</v>
      </c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186">
        <f t="shared" si="30"/>
        <v>15000000</v>
      </c>
      <c r="BH81" s="19" t="s">
        <v>417</v>
      </c>
    </row>
    <row r="82" spans="1:60" s="13" customFormat="1" ht="58.5" customHeight="1" thickBot="1">
      <c r="A82" s="285"/>
      <c r="B82" s="291"/>
      <c r="C82" s="248"/>
      <c r="D82" s="294"/>
      <c r="E82" s="160">
        <v>1</v>
      </c>
      <c r="F82" s="159" t="s">
        <v>199</v>
      </c>
      <c r="G82" s="87" t="s">
        <v>443</v>
      </c>
      <c r="H82" s="32">
        <v>1</v>
      </c>
      <c r="I82" s="32" t="s">
        <v>200</v>
      </c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>
        <v>20000000</v>
      </c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186">
        <f t="shared" si="30"/>
        <v>20000000</v>
      </c>
      <c r="BH82" s="19" t="s">
        <v>417</v>
      </c>
    </row>
    <row r="83" spans="1:60" s="13" customFormat="1" ht="56.25" customHeight="1" thickBot="1">
      <c r="A83" s="285"/>
      <c r="B83" s="291"/>
      <c r="C83" s="248"/>
      <c r="D83" s="293"/>
      <c r="E83" s="32">
        <v>20</v>
      </c>
      <c r="F83" s="32" t="s">
        <v>201</v>
      </c>
      <c r="G83" s="87" t="s">
        <v>444</v>
      </c>
      <c r="H83" s="32">
        <v>20</v>
      </c>
      <c r="I83" s="32" t="s">
        <v>202</v>
      </c>
      <c r="J83" s="84">
        <v>20000000</v>
      </c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186">
        <f t="shared" si="30"/>
        <v>20000000</v>
      </c>
      <c r="BH83" s="19" t="s">
        <v>417</v>
      </c>
    </row>
    <row r="84" spans="1:60" s="13" customFormat="1" ht="58.5" customHeight="1" thickBot="1">
      <c r="A84" s="285"/>
      <c r="B84" s="291"/>
      <c r="C84" s="248"/>
      <c r="D84" s="161" t="s">
        <v>203</v>
      </c>
      <c r="E84" s="32">
        <v>8</v>
      </c>
      <c r="F84" s="32" t="s">
        <v>204</v>
      </c>
      <c r="G84" s="87" t="s">
        <v>445</v>
      </c>
      <c r="H84" s="32">
        <v>8</v>
      </c>
      <c r="I84" s="32" t="s">
        <v>205</v>
      </c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>
        <v>141051000</v>
      </c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186">
        <f t="shared" si="30"/>
        <v>141051000</v>
      </c>
      <c r="BH84" s="19" t="s">
        <v>417</v>
      </c>
    </row>
    <row r="85" spans="1:60" s="13" customFormat="1" ht="68.25" customHeight="1" thickBot="1">
      <c r="A85" s="285"/>
      <c r="B85" s="291"/>
      <c r="C85" s="292" t="s">
        <v>206</v>
      </c>
      <c r="D85" s="292" t="s">
        <v>207</v>
      </c>
      <c r="E85" s="49">
        <v>4</v>
      </c>
      <c r="F85" s="32" t="s">
        <v>208</v>
      </c>
      <c r="G85" s="87" t="s">
        <v>446</v>
      </c>
      <c r="H85" s="32">
        <v>2</v>
      </c>
      <c r="I85" s="32" t="s">
        <v>209</v>
      </c>
      <c r="J85" s="84">
        <v>6000000</v>
      </c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186">
        <f t="shared" si="30"/>
        <v>6000000</v>
      </c>
      <c r="BH85" s="19" t="s">
        <v>417</v>
      </c>
    </row>
    <row r="86" spans="1:60" s="13" customFormat="1" ht="48.75" customHeight="1" thickBot="1">
      <c r="A86" s="285"/>
      <c r="B86" s="291"/>
      <c r="C86" s="294"/>
      <c r="D86" s="294"/>
      <c r="E86" s="32">
        <v>2</v>
      </c>
      <c r="F86" s="32" t="s">
        <v>210</v>
      </c>
      <c r="G86" s="87" t="s">
        <v>447</v>
      </c>
      <c r="H86" s="50">
        <v>3</v>
      </c>
      <c r="I86" s="50" t="s">
        <v>211</v>
      </c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>
        <v>20000000</v>
      </c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186">
        <f t="shared" si="30"/>
        <v>20000000</v>
      </c>
      <c r="BH86" s="19" t="s">
        <v>417</v>
      </c>
    </row>
    <row r="87" spans="1:60" s="13" customFormat="1" ht="45" customHeight="1" thickBot="1">
      <c r="A87" s="285"/>
      <c r="B87" s="291"/>
      <c r="C87" s="294"/>
      <c r="D87" s="294"/>
      <c r="E87" s="292">
        <v>3</v>
      </c>
      <c r="F87" s="292" t="s">
        <v>212</v>
      </c>
      <c r="G87" s="87" t="s">
        <v>448</v>
      </c>
      <c r="H87" s="50">
        <v>3</v>
      </c>
      <c r="I87" s="50" t="s">
        <v>213</v>
      </c>
      <c r="J87" s="84">
        <v>5000000</v>
      </c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>
        <v>4331000</v>
      </c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186">
        <f t="shared" si="30"/>
        <v>9331000</v>
      </c>
      <c r="BH87" s="19" t="s">
        <v>417</v>
      </c>
    </row>
    <row r="88" spans="1:60" s="13" customFormat="1" ht="48" customHeight="1" thickBot="1">
      <c r="A88" s="285"/>
      <c r="B88" s="291"/>
      <c r="C88" s="293"/>
      <c r="D88" s="293"/>
      <c r="E88" s="293"/>
      <c r="F88" s="293"/>
      <c r="G88" s="87" t="s">
        <v>449</v>
      </c>
      <c r="H88" s="50">
        <v>1</v>
      </c>
      <c r="I88" s="50" t="s">
        <v>213</v>
      </c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>
        <v>5000000</v>
      </c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186">
        <f t="shared" si="30"/>
        <v>5000000</v>
      </c>
      <c r="BH88" s="19" t="s">
        <v>417</v>
      </c>
    </row>
    <row r="89" spans="1:60" s="13" customFormat="1" ht="56.25" customHeight="1" thickBot="1">
      <c r="A89" s="285"/>
      <c r="B89" s="291"/>
      <c r="C89" s="49" t="s">
        <v>52</v>
      </c>
      <c r="D89" s="49" t="s">
        <v>214</v>
      </c>
      <c r="E89" s="32">
        <v>7</v>
      </c>
      <c r="F89" s="32" t="s">
        <v>215</v>
      </c>
      <c r="G89" s="87" t="s">
        <v>450</v>
      </c>
      <c r="H89" s="32">
        <v>7</v>
      </c>
      <c r="I89" s="32" t="s">
        <v>216</v>
      </c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>
        <v>140000000</v>
      </c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186">
        <f t="shared" si="30"/>
        <v>140000000</v>
      </c>
      <c r="BH89" s="19" t="s">
        <v>417</v>
      </c>
    </row>
    <row r="90" spans="1:60" s="13" customFormat="1" ht="30.75" customHeight="1" thickBot="1">
      <c r="A90" s="285"/>
      <c r="B90" s="221" t="s">
        <v>524</v>
      </c>
      <c r="C90" s="222"/>
      <c r="D90" s="243"/>
      <c r="E90" s="162"/>
      <c r="F90" s="162"/>
      <c r="G90" s="73" t="s">
        <v>451</v>
      </c>
      <c r="H90" s="33">
        <f t="shared" ref="H90:AX90" si="31">SUM(H73:H89)</f>
        <v>186</v>
      </c>
      <c r="I90" s="33">
        <f t="shared" si="31"/>
        <v>0</v>
      </c>
      <c r="J90" s="95">
        <f t="shared" si="31"/>
        <v>100000000</v>
      </c>
      <c r="K90" s="95">
        <f t="shared" si="31"/>
        <v>0</v>
      </c>
      <c r="L90" s="95">
        <f t="shared" si="31"/>
        <v>0</v>
      </c>
      <c r="M90" s="95">
        <f t="shared" si="31"/>
        <v>0</v>
      </c>
      <c r="N90" s="95">
        <f t="shared" si="31"/>
        <v>0</v>
      </c>
      <c r="O90" s="95">
        <f t="shared" si="31"/>
        <v>0</v>
      </c>
      <c r="P90" s="95">
        <f t="shared" si="31"/>
        <v>0</v>
      </c>
      <c r="Q90" s="95">
        <f t="shared" si="31"/>
        <v>0</v>
      </c>
      <c r="R90" s="95">
        <f t="shared" si="31"/>
        <v>0</v>
      </c>
      <c r="S90" s="95">
        <f t="shared" si="31"/>
        <v>0</v>
      </c>
      <c r="T90" s="95">
        <f t="shared" si="31"/>
        <v>0</v>
      </c>
      <c r="U90" s="95">
        <f t="shared" si="31"/>
        <v>131786000</v>
      </c>
      <c r="V90" s="95">
        <f t="shared" si="31"/>
        <v>4331000</v>
      </c>
      <c r="W90" s="95">
        <f t="shared" si="31"/>
        <v>0</v>
      </c>
      <c r="X90" s="95">
        <f t="shared" si="31"/>
        <v>0</v>
      </c>
      <c r="Y90" s="95">
        <f t="shared" si="31"/>
        <v>0</v>
      </c>
      <c r="Z90" s="95">
        <f t="shared" si="31"/>
        <v>0</v>
      </c>
      <c r="AA90" s="95">
        <f t="shared" si="31"/>
        <v>0</v>
      </c>
      <c r="AB90" s="95">
        <f>SUM(AB73:AB89)</f>
        <v>0</v>
      </c>
      <c r="AC90" s="95">
        <f t="shared" si="31"/>
        <v>301051000</v>
      </c>
      <c r="AD90" s="95">
        <f t="shared" si="31"/>
        <v>0</v>
      </c>
      <c r="AE90" s="95">
        <f t="shared" si="31"/>
        <v>0</v>
      </c>
      <c r="AF90" s="95">
        <f t="shared" si="31"/>
        <v>0</v>
      </c>
      <c r="AG90" s="95">
        <f t="shared" si="31"/>
        <v>0</v>
      </c>
      <c r="AH90" s="95">
        <f t="shared" si="31"/>
        <v>0</v>
      </c>
      <c r="AI90" s="95">
        <f t="shared" si="31"/>
        <v>0</v>
      </c>
      <c r="AJ90" s="95">
        <f t="shared" si="31"/>
        <v>0</v>
      </c>
      <c r="AK90" s="95">
        <f t="shared" si="31"/>
        <v>0</v>
      </c>
      <c r="AL90" s="95">
        <f t="shared" si="31"/>
        <v>0</v>
      </c>
      <c r="AM90" s="95">
        <f t="shared" si="31"/>
        <v>0</v>
      </c>
      <c r="AN90" s="95">
        <f t="shared" si="31"/>
        <v>0</v>
      </c>
      <c r="AO90" s="95">
        <f t="shared" si="31"/>
        <v>0</v>
      </c>
      <c r="AP90" s="95">
        <f t="shared" si="31"/>
        <v>0</v>
      </c>
      <c r="AQ90" s="95">
        <f t="shared" si="31"/>
        <v>0</v>
      </c>
      <c r="AR90" s="95">
        <f t="shared" si="31"/>
        <v>0</v>
      </c>
      <c r="AS90" s="95">
        <f t="shared" si="31"/>
        <v>0</v>
      </c>
      <c r="AT90" s="95">
        <f t="shared" si="31"/>
        <v>0</v>
      </c>
      <c r="AU90" s="95">
        <f t="shared" si="31"/>
        <v>0</v>
      </c>
      <c r="AV90" s="95">
        <f t="shared" si="31"/>
        <v>0</v>
      </c>
      <c r="AW90" s="95">
        <f t="shared" si="31"/>
        <v>0</v>
      </c>
      <c r="AX90" s="95">
        <f t="shared" si="31"/>
        <v>0</v>
      </c>
      <c r="AY90" s="95">
        <f t="shared" ref="AY90:BG90" si="32">SUM(AY73:AY89)</f>
        <v>0</v>
      </c>
      <c r="AZ90" s="95">
        <f t="shared" si="32"/>
        <v>0</v>
      </c>
      <c r="BA90" s="95">
        <f t="shared" si="32"/>
        <v>0</v>
      </c>
      <c r="BB90" s="95">
        <f t="shared" si="32"/>
        <v>0</v>
      </c>
      <c r="BC90" s="95">
        <f t="shared" si="32"/>
        <v>0</v>
      </c>
      <c r="BD90" s="95">
        <f t="shared" si="32"/>
        <v>0</v>
      </c>
      <c r="BE90" s="95">
        <f t="shared" si="32"/>
        <v>0</v>
      </c>
      <c r="BF90" s="95">
        <f t="shared" si="32"/>
        <v>0</v>
      </c>
      <c r="BG90" s="191">
        <f t="shared" si="32"/>
        <v>537168000</v>
      </c>
      <c r="BH90" s="56"/>
    </row>
    <row r="91" spans="1:60" s="13" customFormat="1" ht="56.25" customHeight="1" thickBot="1">
      <c r="A91" s="285"/>
      <c r="B91" s="306" t="s">
        <v>217</v>
      </c>
      <c r="C91" s="303" t="s">
        <v>218</v>
      </c>
      <c r="D91" s="300" t="s">
        <v>219</v>
      </c>
      <c r="E91" s="25">
        <v>2</v>
      </c>
      <c r="F91" s="32" t="s">
        <v>220</v>
      </c>
      <c r="G91" s="87" t="s">
        <v>452</v>
      </c>
      <c r="H91" s="30">
        <v>2</v>
      </c>
      <c r="I91" s="32" t="s">
        <v>221</v>
      </c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>
        <v>39908000</v>
      </c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186">
        <f t="shared" ref="BG91:BG95" si="33">SUM(J91:BF91)</f>
        <v>39908000</v>
      </c>
      <c r="BH91" s="19" t="s">
        <v>417</v>
      </c>
    </row>
    <row r="92" spans="1:60" s="13" customFormat="1" ht="58.5" customHeight="1" thickBot="1">
      <c r="A92" s="285"/>
      <c r="B92" s="307"/>
      <c r="C92" s="304"/>
      <c r="D92" s="301"/>
      <c r="E92" s="25">
        <v>9489</v>
      </c>
      <c r="F92" s="32" t="s">
        <v>222</v>
      </c>
      <c r="G92" s="87" t="s">
        <v>453</v>
      </c>
      <c r="H92" s="30">
        <v>9317</v>
      </c>
      <c r="I92" s="25" t="s">
        <v>406</v>
      </c>
      <c r="J92" s="80">
        <v>80000000</v>
      </c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186">
        <f t="shared" si="33"/>
        <v>80000000</v>
      </c>
      <c r="BH92" s="19" t="s">
        <v>417</v>
      </c>
    </row>
    <row r="93" spans="1:60" s="13" customFormat="1" ht="48.75" thickBot="1">
      <c r="A93" s="285"/>
      <c r="B93" s="307"/>
      <c r="C93" s="304"/>
      <c r="D93" s="302"/>
      <c r="E93" s="25">
        <v>32650</v>
      </c>
      <c r="F93" s="32" t="s">
        <v>223</v>
      </c>
      <c r="G93" s="87" t="s">
        <v>454</v>
      </c>
      <c r="H93" s="71">
        <v>32650</v>
      </c>
      <c r="I93" s="49" t="s">
        <v>224</v>
      </c>
      <c r="J93" s="80">
        <v>20000000</v>
      </c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186">
        <f t="shared" si="33"/>
        <v>20000000</v>
      </c>
      <c r="BH93" s="19" t="s">
        <v>417</v>
      </c>
    </row>
    <row r="94" spans="1:60" s="13" customFormat="1" ht="63" customHeight="1">
      <c r="A94" s="285"/>
      <c r="B94" s="307"/>
      <c r="C94" s="304"/>
      <c r="D94" s="300" t="s">
        <v>225</v>
      </c>
      <c r="E94" s="25">
        <v>2652</v>
      </c>
      <c r="F94" s="32" t="s">
        <v>226</v>
      </c>
      <c r="G94" s="54" t="s">
        <v>455</v>
      </c>
      <c r="H94" s="25">
        <f>2652-1800</f>
        <v>852</v>
      </c>
      <c r="I94" s="32" t="s">
        <v>227</v>
      </c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>
        <v>301051000</v>
      </c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186">
        <f t="shared" si="33"/>
        <v>301051000</v>
      </c>
      <c r="BH94" s="19" t="s">
        <v>417</v>
      </c>
    </row>
    <row r="95" spans="1:60" s="13" customFormat="1" ht="75" customHeight="1">
      <c r="A95" s="285"/>
      <c r="B95" s="308"/>
      <c r="C95" s="305"/>
      <c r="D95" s="302"/>
      <c r="E95" s="25" t="s">
        <v>229</v>
      </c>
      <c r="F95" s="32" t="s">
        <v>230</v>
      </c>
      <c r="G95" s="54" t="s">
        <v>456</v>
      </c>
      <c r="H95" s="25" t="s">
        <v>231</v>
      </c>
      <c r="I95" s="78" t="s">
        <v>228</v>
      </c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>
        <v>8900000</v>
      </c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186">
        <f t="shared" si="33"/>
        <v>8900000</v>
      </c>
      <c r="BH95" s="19" t="s">
        <v>417</v>
      </c>
    </row>
    <row r="96" spans="1:60" s="13" customFormat="1" ht="28.5" customHeight="1">
      <c r="A96" s="285"/>
      <c r="B96" s="221" t="s">
        <v>524</v>
      </c>
      <c r="C96" s="222"/>
      <c r="D96" s="243"/>
      <c r="E96" s="35"/>
      <c r="F96" s="163"/>
      <c r="G96" s="67">
        <f t="shared" ref="G96:AL96" si="34">SUM(G91:G95)</f>
        <v>0</v>
      </c>
      <c r="H96" s="67">
        <f t="shared" si="34"/>
        <v>42821</v>
      </c>
      <c r="I96" s="67">
        <f t="shared" si="34"/>
        <v>0</v>
      </c>
      <c r="J96" s="37">
        <f t="shared" si="34"/>
        <v>100000000</v>
      </c>
      <c r="K96" s="37">
        <f t="shared" si="34"/>
        <v>0</v>
      </c>
      <c r="L96" s="37">
        <f t="shared" si="34"/>
        <v>0</v>
      </c>
      <c r="M96" s="37">
        <f t="shared" si="34"/>
        <v>0</v>
      </c>
      <c r="N96" s="37">
        <f t="shared" si="34"/>
        <v>0</v>
      </c>
      <c r="O96" s="37">
        <f t="shared" si="34"/>
        <v>0</v>
      </c>
      <c r="P96" s="37">
        <f t="shared" si="34"/>
        <v>0</v>
      </c>
      <c r="Q96" s="37">
        <f t="shared" si="34"/>
        <v>0</v>
      </c>
      <c r="R96" s="37">
        <f t="shared" si="34"/>
        <v>0</v>
      </c>
      <c r="S96" s="37">
        <f t="shared" si="34"/>
        <v>0</v>
      </c>
      <c r="T96" s="37">
        <f t="shared" si="34"/>
        <v>0</v>
      </c>
      <c r="U96" s="37">
        <f t="shared" si="34"/>
        <v>0</v>
      </c>
      <c r="V96" s="37">
        <f t="shared" si="34"/>
        <v>0</v>
      </c>
      <c r="W96" s="37">
        <f t="shared" si="34"/>
        <v>0</v>
      </c>
      <c r="X96" s="37">
        <f t="shared" si="34"/>
        <v>0</v>
      </c>
      <c r="Y96" s="37">
        <f t="shared" si="34"/>
        <v>0</v>
      </c>
      <c r="Z96" s="37">
        <f t="shared" si="34"/>
        <v>0</v>
      </c>
      <c r="AA96" s="37">
        <f t="shared" si="34"/>
        <v>0</v>
      </c>
      <c r="AB96" s="37">
        <f t="shared" si="34"/>
        <v>0</v>
      </c>
      <c r="AC96" s="37">
        <f t="shared" si="34"/>
        <v>301051000</v>
      </c>
      <c r="AD96" s="37">
        <f t="shared" si="34"/>
        <v>0</v>
      </c>
      <c r="AE96" s="37">
        <f t="shared" si="34"/>
        <v>8900000</v>
      </c>
      <c r="AF96" s="37">
        <f t="shared" si="34"/>
        <v>39908000</v>
      </c>
      <c r="AG96" s="37">
        <f t="shared" si="34"/>
        <v>0</v>
      </c>
      <c r="AH96" s="37">
        <f t="shared" si="34"/>
        <v>0</v>
      </c>
      <c r="AI96" s="37">
        <f t="shared" si="34"/>
        <v>0</v>
      </c>
      <c r="AJ96" s="37">
        <f t="shared" si="34"/>
        <v>0</v>
      </c>
      <c r="AK96" s="37">
        <f t="shared" si="34"/>
        <v>0</v>
      </c>
      <c r="AL96" s="37">
        <f t="shared" si="34"/>
        <v>0</v>
      </c>
      <c r="AM96" s="37">
        <f t="shared" ref="AM96:BG96" si="35">SUM(AM91:AM95)</f>
        <v>0</v>
      </c>
      <c r="AN96" s="37">
        <f t="shared" si="35"/>
        <v>0</v>
      </c>
      <c r="AO96" s="37">
        <f t="shared" si="35"/>
        <v>0</v>
      </c>
      <c r="AP96" s="37">
        <f t="shared" si="35"/>
        <v>0</v>
      </c>
      <c r="AQ96" s="37">
        <f t="shared" si="35"/>
        <v>0</v>
      </c>
      <c r="AR96" s="37">
        <f t="shared" si="35"/>
        <v>0</v>
      </c>
      <c r="AS96" s="37">
        <f t="shared" si="35"/>
        <v>0</v>
      </c>
      <c r="AT96" s="37">
        <f t="shared" si="35"/>
        <v>0</v>
      </c>
      <c r="AU96" s="37">
        <f t="shared" si="35"/>
        <v>0</v>
      </c>
      <c r="AV96" s="37">
        <f t="shared" si="35"/>
        <v>0</v>
      </c>
      <c r="AW96" s="37">
        <f t="shared" si="35"/>
        <v>0</v>
      </c>
      <c r="AX96" s="37">
        <f t="shared" si="35"/>
        <v>0</v>
      </c>
      <c r="AY96" s="37">
        <f t="shared" si="35"/>
        <v>0</v>
      </c>
      <c r="AZ96" s="37">
        <f t="shared" si="35"/>
        <v>0</v>
      </c>
      <c r="BA96" s="37">
        <f t="shared" si="35"/>
        <v>0</v>
      </c>
      <c r="BB96" s="37">
        <f t="shared" si="35"/>
        <v>0</v>
      </c>
      <c r="BC96" s="37">
        <f t="shared" si="35"/>
        <v>0</v>
      </c>
      <c r="BD96" s="37">
        <f t="shared" si="35"/>
        <v>0</v>
      </c>
      <c r="BE96" s="37">
        <f t="shared" si="35"/>
        <v>0</v>
      </c>
      <c r="BF96" s="37">
        <f t="shared" si="35"/>
        <v>0</v>
      </c>
      <c r="BG96" s="205">
        <f t="shared" si="35"/>
        <v>449859000</v>
      </c>
      <c r="BH96" s="56"/>
    </row>
    <row r="97" spans="1:60" s="13" customFormat="1" ht="37.5" customHeight="1">
      <c r="A97" s="285"/>
      <c r="B97" s="299" t="s">
        <v>232</v>
      </c>
      <c r="C97" s="114" t="s">
        <v>233</v>
      </c>
      <c r="D97" s="49" t="s">
        <v>234</v>
      </c>
      <c r="E97" s="32" t="s">
        <v>235</v>
      </c>
      <c r="F97" s="32" t="s">
        <v>236</v>
      </c>
      <c r="G97" s="32" t="s">
        <v>237</v>
      </c>
      <c r="H97" s="32" t="s">
        <v>235</v>
      </c>
      <c r="I97" s="32" t="s">
        <v>238</v>
      </c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>
        <v>455542000</v>
      </c>
      <c r="AJ97" s="84">
        <v>68239000</v>
      </c>
      <c r="AK97" s="84">
        <v>3306000</v>
      </c>
      <c r="AL97" s="84">
        <v>1995000</v>
      </c>
      <c r="AM97" s="84">
        <v>13877000</v>
      </c>
      <c r="AN97" s="84">
        <v>46560000</v>
      </c>
      <c r="AO97" s="84"/>
      <c r="AP97" s="84"/>
      <c r="AQ97" s="84">
        <v>114116000</v>
      </c>
      <c r="AR97" s="84">
        <v>9296000</v>
      </c>
      <c r="AS97" s="84">
        <v>478643000</v>
      </c>
      <c r="AT97" s="84">
        <v>1012888000</v>
      </c>
      <c r="AU97" s="84">
        <v>2088000</v>
      </c>
      <c r="AV97" s="84">
        <v>634662000</v>
      </c>
      <c r="AW97" s="84">
        <v>1320000</v>
      </c>
      <c r="AX97" s="84">
        <v>24090000</v>
      </c>
      <c r="AY97" s="84">
        <v>227920000</v>
      </c>
      <c r="AZ97" s="84"/>
      <c r="BA97" s="84">
        <v>165067000</v>
      </c>
      <c r="BB97" s="84">
        <v>46120000</v>
      </c>
      <c r="BC97" s="84"/>
      <c r="BD97" s="84"/>
      <c r="BE97" s="84"/>
      <c r="BF97" s="84"/>
      <c r="BG97" s="186">
        <f t="shared" ref="BG97:BG113" si="36">SUM(J97:BF97)</f>
        <v>3305729000</v>
      </c>
      <c r="BH97" s="57" t="s">
        <v>239</v>
      </c>
    </row>
    <row r="98" spans="1:60" s="13" customFormat="1" ht="51" customHeight="1">
      <c r="A98" s="285"/>
      <c r="B98" s="299"/>
      <c r="C98" s="292" t="s">
        <v>240</v>
      </c>
      <c r="D98" s="49" t="s">
        <v>241</v>
      </c>
      <c r="E98" s="32" t="s">
        <v>242</v>
      </c>
      <c r="F98" s="32" t="s">
        <v>243</v>
      </c>
      <c r="G98" s="49" t="s">
        <v>244</v>
      </c>
      <c r="H98" s="32" t="s">
        <v>242</v>
      </c>
      <c r="I98" s="32" t="s">
        <v>245</v>
      </c>
      <c r="J98" s="84"/>
      <c r="K98" s="84"/>
      <c r="L98" s="84"/>
      <c r="M98" s="84">
        <v>12442599000</v>
      </c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>
        <v>6939000</v>
      </c>
      <c r="AN98" s="84">
        <v>23280000</v>
      </c>
      <c r="AO98" s="84"/>
      <c r="AP98" s="84"/>
      <c r="AQ98" s="84"/>
      <c r="AR98" s="84"/>
      <c r="AS98" s="84">
        <v>239321000</v>
      </c>
      <c r="AT98" s="84">
        <v>506444000</v>
      </c>
      <c r="AU98" s="84">
        <v>1044000</v>
      </c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186">
        <f t="shared" si="36"/>
        <v>13219627000</v>
      </c>
      <c r="BH98" s="57" t="s">
        <v>239</v>
      </c>
    </row>
    <row r="99" spans="1:60" s="13" customFormat="1" ht="47.25" customHeight="1">
      <c r="A99" s="285"/>
      <c r="B99" s="299"/>
      <c r="C99" s="294"/>
      <c r="D99" s="49" t="s">
        <v>246</v>
      </c>
      <c r="E99" s="32" t="s">
        <v>247</v>
      </c>
      <c r="F99" s="32" t="s">
        <v>248</v>
      </c>
      <c r="G99" s="49" t="s">
        <v>249</v>
      </c>
      <c r="H99" s="32" t="s">
        <v>250</v>
      </c>
      <c r="I99" s="32" t="s">
        <v>251</v>
      </c>
      <c r="J99" s="84">
        <v>300000000</v>
      </c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>
        <v>5264000</v>
      </c>
      <c r="BA99" s="84"/>
      <c r="BB99" s="84"/>
      <c r="BC99" s="84"/>
      <c r="BD99" s="84"/>
      <c r="BE99" s="84"/>
      <c r="BF99" s="84"/>
      <c r="BG99" s="186">
        <f t="shared" si="36"/>
        <v>305264000</v>
      </c>
      <c r="BH99" s="57" t="s">
        <v>239</v>
      </c>
    </row>
    <row r="100" spans="1:60" s="13" customFormat="1" ht="81.75" customHeight="1">
      <c r="A100" s="285"/>
      <c r="B100" s="299"/>
      <c r="C100" s="292" t="s">
        <v>252</v>
      </c>
      <c r="D100" s="49" t="s">
        <v>253</v>
      </c>
      <c r="E100" s="32" t="s">
        <v>254</v>
      </c>
      <c r="F100" s="32" t="s">
        <v>255</v>
      </c>
      <c r="G100" s="327" t="s">
        <v>480</v>
      </c>
      <c r="H100" s="151" t="s">
        <v>255</v>
      </c>
      <c r="I100" s="151" t="s">
        <v>256</v>
      </c>
      <c r="J100" s="84"/>
      <c r="K100" s="84"/>
      <c r="L100" s="84">
        <v>287640000</v>
      </c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186">
        <f t="shared" si="36"/>
        <v>287640000</v>
      </c>
      <c r="BH100" s="57" t="s">
        <v>239</v>
      </c>
    </row>
    <row r="101" spans="1:60" s="13" customFormat="1" ht="62.25" customHeight="1">
      <c r="A101" s="285"/>
      <c r="B101" s="299"/>
      <c r="C101" s="294"/>
      <c r="D101" s="49" t="s">
        <v>257</v>
      </c>
      <c r="E101" s="32" t="s">
        <v>258</v>
      </c>
      <c r="F101" s="32" t="s">
        <v>259</v>
      </c>
      <c r="G101" s="49" t="s">
        <v>260</v>
      </c>
      <c r="H101" s="32" t="s">
        <v>258</v>
      </c>
      <c r="I101" s="32" t="s">
        <v>259</v>
      </c>
      <c r="J101" s="84"/>
      <c r="K101" s="84"/>
      <c r="L101" s="84">
        <v>107100000</v>
      </c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186">
        <f t="shared" si="36"/>
        <v>107100000</v>
      </c>
      <c r="BH101" s="57" t="s">
        <v>239</v>
      </c>
    </row>
    <row r="102" spans="1:60" s="13" customFormat="1" ht="45.75" customHeight="1">
      <c r="A102" s="285"/>
      <c r="B102" s="299"/>
      <c r="C102" s="294"/>
      <c r="D102" s="49" t="s">
        <v>261</v>
      </c>
      <c r="E102" s="32" t="s">
        <v>262</v>
      </c>
      <c r="F102" s="32" t="s">
        <v>263</v>
      </c>
      <c r="G102" s="49" t="s">
        <v>264</v>
      </c>
      <c r="H102" s="32" t="s">
        <v>265</v>
      </c>
      <c r="I102" s="32" t="s">
        <v>263</v>
      </c>
      <c r="J102" s="84"/>
      <c r="K102" s="84"/>
      <c r="L102" s="84">
        <v>43860000</v>
      </c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186">
        <f t="shared" si="36"/>
        <v>43860000</v>
      </c>
      <c r="BH102" s="19" t="s">
        <v>239</v>
      </c>
    </row>
    <row r="103" spans="1:60" s="13" customFormat="1" ht="43.5" customHeight="1">
      <c r="A103" s="285"/>
      <c r="B103" s="299"/>
      <c r="C103" s="294"/>
      <c r="D103" s="49" t="s">
        <v>266</v>
      </c>
      <c r="E103" s="32" t="s">
        <v>267</v>
      </c>
      <c r="F103" s="32" t="s">
        <v>268</v>
      </c>
      <c r="G103" s="49" t="s">
        <v>269</v>
      </c>
      <c r="H103" s="32" t="s">
        <v>267</v>
      </c>
      <c r="I103" s="32" t="s">
        <v>268</v>
      </c>
      <c r="J103" s="84"/>
      <c r="K103" s="84"/>
      <c r="L103" s="84">
        <v>54060000</v>
      </c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186">
        <f t="shared" si="36"/>
        <v>54060000</v>
      </c>
      <c r="BH103" s="19" t="s">
        <v>239</v>
      </c>
    </row>
    <row r="104" spans="1:60" s="13" customFormat="1" ht="54" customHeight="1">
      <c r="A104" s="285"/>
      <c r="B104" s="299"/>
      <c r="C104" s="294"/>
      <c r="D104" s="49" t="s">
        <v>270</v>
      </c>
      <c r="E104" s="32" t="s">
        <v>271</v>
      </c>
      <c r="F104" s="32" t="s">
        <v>272</v>
      </c>
      <c r="G104" s="49" t="s">
        <v>273</v>
      </c>
      <c r="H104" s="32" t="s">
        <v>271</v>
      </c>
      <c r="I104" s="32" t="s">
        <v>272</v>
      </c>
      <c r="J104" s="84"/>
      <c r="K104" s="84"/>
      <c r="L104" s="84">
        <v>150960000</v>
      </c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186">
        <f t="shared" si="36"/>
        <v>150960000</v>
      </c>
      <c r="BH104" s="19" t="s">
        <v>239</v>
      </c>
    </row>
    <row r="105" spans="1:60" s="13" customFormat="1" ht="48" customHeight="1">
      <c r="A105" s="285"/>
      <c r="B105" s="299"/>
      <c r="C105" s="294"/>
      <c r="D105" s="49" t="s">
        <v>274</v>
      </c>
      <c r="E105" s="32" t="s">
        <v>275</v>
      </c>
      <c r="F105" s="32" t="s">
        <v>276</v>
      </c>
      <c r="G105" s="49" t="s">
        <v>277</v>
      </c>
      <c r="H105" s="32" t="s">
        <v>278</v>
      </c>
      <c r="I105" s="32" t="s">
        <v>279</v>
      </c>
      <c r="J105" s="84"/>
      <c r="K105" s="84"/>
      <c r="L105" s="84">
        <v>10000000</v>
      </c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186">
        <f t="shared" si="36"/>
        <v>10000000</v>
      </c>
      <c r="BH105" s="19" t="s">
        <v>239</v>
      </c>
    </row>
    <row r="106" spans="1:60" s="13" customFormat="1" ht="54.75" customHeight="1">
      <c r="A106" s="285"/>
      <c r="B106" s="299"/>
      <c r="C106" s="294"/>
      <c r="D106" s="30" t="s">
        <v>280</v>
      </c>
      <c r="E106" s="32" t="s">
        <v>281</v>
      </c>
      <c r="F106" s="32" t="s">
        <v>279</v>
      </c>
      <c r="G106" s="49" t="s">
        <v>282</v>
      </c>
      <c r="H106" s="32" t="s">
        <v>283</v>
      </c>
      <c r="I106" s="32" t="s">
        <v>284</v>
      </c>
      <c r="J106" s="84"/>
      <c r="K106" s="84"/>
      <c r="L106" s="84">
        <v>239700000</v>
      </c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186">
        <f t="shared" si="36"/>
        <v>239700000</v>
      </c>
      <c r="BH106" s="19" t="s">
        <v>239</v>
      </c>
    </row>
    <row r="107" spans="1:60" s="13" customFormat="1" ht="60" customHeight="1">
      <c r="A107" s="285"/>
      <c r="B107" s="299"/>
      <c r="C107" s="294"/>
      <c r="D107" s="32" t="s">
        <v>285</v>
      </c>
      <c r="E107" s="32" t="s">
        <v>286</v>
      </c>
      <c r="F107" s="32" t="s">
        <v>287</v>
      </c>
      <c r="G107" s="49" t="s">
        <v>288</v>
      </c>
      <c r="H107" s="32" t="s">
        <v>286</v>
      </c>
      <c r="I107" s="32" t="s">
        <v>287</v>
      </c>
      <c r="J107" s="84"/>
      <c r="K107" s="84"/>
      <c r="L107" s="84">
        <v>326400000</v>
      </c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186">
        <f t="shared" si="36"/>
        <v>326400000</v>
      </c>
      <c r="BH107" s="57" t="s">
        <v>239</v>
      </c>
    </row>
    <row r="108" spans="1:60" s="13" customFormat="1" ht="54" customHeight="1">
      <c r="A108" s="285"/>
      <c r="B108" s="299"/>
      <c r="C108" s="294"/>
      <c r="D108" s="32" t="s">
        <v>289</v>
      </c>
      <c r="E108" s="32" t="s">
        <v>290</v>
      </c>
      <c r="F108" s="32" t="s">
        <v>291</v>
      </c>
      <c r="G108" s="49" t="s">
        <v>292</v>
      </c>
      <c r="H108" s="32" t="s">
        <v>293</v>
      </c>
      <c r="I108" s="32" t="s">
        <v>294</v>
      </c>
      <c r="J108" s="84"/>
      <c r="K108" s="84"/>
      <c r="L108" s="84">
        <v>493680000</v>
      </c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186">
        <f t="shared" si="36"/>
        <v>493680000</v>
      </c>
      <c r="BH108" s="19" t="s">
        <v>239</v>
      </c>
    </row>
    <row r="109" spans="1:60" s="13" customFormat="1" ht="43.5" customHeight="1">
      <c r="A109" s="285"/>
      <c r="B109" s="299"/>
      <c r="C109" s="294"/>
      <c r="D109" s="32" t="s">
        <v>295</v>
      </c>
      <c r="E109" s="32" t="s">
        <v>296</v>
      </c>
      <c r="F109" s="32" t="s">
        <v>297</v>
      </c>
      <c r="G109" s="32" t="s">
        <v>298</v>
      </c>
      <c r="H109" s="32" t="s">
        <v>299</v>
      </c>
      <c r="I109" s="32" t="s">
        <v>300</v>
      </c>
      <c r="J109" s="84"/>
      <c r="K109" s="84"/>
      <c r="L109" s="84">
        <v>569160000</v>
      </c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186">
        <f t="shared" si="36"/>
        <v>569160000</v>
      </c>
      <c r="BH109" s="57" t="s">
        <v>239</v>
      </c>
    </row>
    <row r="110" spans="1:60" s="13" customFormat="1" ht="39" customHeight="1">
      <c r="A110" s="285"/>
      <c r="B110" s="299"/>
      <c r="C110" s="294"/>
      <c r="D110" s="32" t="s">
        <v>301</v>
      </c>
      <c r="E110" s="32" t="s">
        <v>302</v>
      </c>
      <c r="F110" s="32" t="s">
        <v>303</v>
      </c>
      <c r="G110" s="32" t="s">
        <v>304</v>
      </c>
      <c r="H110" s="32" t="s">
        <v>305</v>
      </c>
      <c r="I110" s="32" t="s">
        <v>306</v>
      </c>
      <c r="J110" s="84"/>
      <c r="K110" s="84"/>
      <c r="L110" s="84">
        <v>86700000</v>
      </c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>
        <v>1073410000</v>
      </c>
      <c r="BE110" s="84"/>
      <c r="BF110" s="84"/>
      <c r="BG110" s="186">
        <f t="shared" si="36"/>
        <v>1160110000</v>
      </c>
      <c r="BH110" s="57" t="s">
        <v>239</v>
      </c>
    </row>
    <row r="111" spans="1:60" s="13" customFormat="1" ht="37.5" customHeight="1">
      <c r="A111" s="285"/>
      <c r="B111" s="299"/>
      <c r="C111" s="294"/>
      <c r="D111" s="32" t="s">
        <v>307</v>
      </c>
      <c r="E111" s="32" t="s">
        <v>308</v>
      </c>
      <c r="F111" s="32" t="s">
        <v>309</v>
      </c>
      <c r="G111" s="32" t="s">
        <v>310</v>
      </c>
      <c r="H111" s="32" t="s">
        <v>311</v>
      </c>
      <c r="I111" s="32" t="s">
        <v>312</v>
      </c>
      <c r="J111" s="84"/>
      <c r="K111" s="84"/>
      <c r="L111" s="84">
        <v>70794000</v>
      </c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186">
        <f t="shared" si="36"/>
        <v>70794000</v>
      </c>
      <c r="BH111" s="57" t="s">
        <v>239</v>
      </c>
    </row>
    <row r="112" spans="1:60" s="13" customFormat="1" ht="49.5" customHeight="1">
      <c r="A112" s="285"/>
      <c r="B112" s="299"/>
      <c r="C112" s="294"/>
      <c r="D112" s="49" t="s">
        <v>313</v>
      </c>
      <c r="E112" s="32" t="s">
        <v>314</v>
      </c>
      <c r="F112" s="32" t="s">
        <v>279</v>
      </c>
      <c r="G112" s="49" t="s">
        <v>315</v>
      </c>
      <c r="H112" s="32" t="s">
        <v>314</v>
      </c>
      <c r="I112" s="32" t="s">
        <v>279</v>
      </c>
      <c r="J112" s="84"/>
      <c r="K112" s="84"/>
      <c r="L112" s="84">
        <v>1093844000</v>
      </c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>
        <v>15615000</v>
      </c>
      <c r="BD112" s="84"/>
      <c r="BE112" s="84"/>
      <c r="BF112" s="84"/>
      <c r="BG112" s="186">
        <f t="shared" si="36"/>
        <v>1109459000</v>
      </c>
      <c r="BH112" s="19" t="s">
        <v>239</v>
      </c>
    </row>
    <row r="113" spans="1:62" s="13" customFormat="1" ht="66.75" customHeight="1">
      <c r="A113" s="285"/>
      <c r="B113" s="299"/>
      <c r="C113" s="113" t="s">
        <v>316</v>
      </c>
      <c r="D113" s="49" t="s">
        <v>317</v>
      </c>
      <c r="E113" s="49" t="s">
        <v>318</v>
      </c>
      <c r="F113" s="49" t="s">
        <v>303</v>
      </c>
      <c r="G113" s="49" t="s">
        <v>319</v>
      </c>
      <c r="H113" s="49" t="s">
        <v>318</v>
      </c>
      <c r="I113" s="49" t="s">
        <v>303</v>
      </c>
      <c r="J113" s="140"/>
      <c r="K113" s="84"/>
      <c r="L113" s="84">
        <v>41820000</v>
      </c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186">
        <f t="shared" si="36"/>
        <v>41820000</v>
      </c>
      <c r="BH113" s="58" t="s">
        <v>239</v>
      </c>
    </row>
    <row r="114" spans="1:62" s="13" customFormat="1" ht="24.75" customHeight="1">
      <c r="A114" s="285"/>
      <c r="B114" s="221" t="s">
        <v>524</v>
      </c>
      <c r="C114" s="222"/>
      <c r="D114" s="243"/>
      <c r="E114" s="41"/>
      <c r="F114" s="41"/>
      <c r="G114" s="41">
        <f>SUM(G97:G113)</f>
        <v>0</v>
      </c>
      <c r="H114" s="41">
        <f>SUM(H97:H113)</f>
        <v>0</v>
      </c>
      <c r="I114" s="41">
        <f>SUM(I97:I113)</f>
        <v>0</v>
      </c>
      <c r="J114" s="1">
        <f>SUM(J97:J113)</f>
        <v>300000000</v>
      </c>
      <c r="K114" s="38">
        <f t="shared" ref="K114:BC114" si="37">SUM(K97:K113)</f>
        <v>0</v>
      </c>
      <c r="L114" s="38">
        <f t="shared" si="37"/>
        <v>3575718000</v>
      </c>
      <c r="M114" s="38">
        <f t="shared" si="37"/>
        <v>12442599000</v>
      </c>
      <c r="N114" s="38">
        <f t="shared" si="37"/>
        <v>0</v>
      </c>
      <c r="O114" s="38">
        <f t="shared" si="37"/>
        <v>0</v>
      </c>
      <c r="P114" s="38">
        <f t="shared" si="37"/>
        <v>0</v>
      </c>
      <c r="Q114" s="38">
        <f t="shared" si="37"/>
        <v>0</v>
      </c>
      <c r="R114" s="38">
        <f t="shared" si="37"/>
        <v>0</v>
      </c>
      <c r="S114" s="38">
        <f t="shared" si="37"/>
        <v>0</v>
      </c>
      <c r="T114" s="38">
        <f t="shared" si="37"/>
        <v>0</v>
      </c>
      <c r="U114" s="38">
        <f t="shared" si="37"/>
        <v>0</v>
      </c>
      <c r="V114" s="38">
        <f t="shared" si="37"/>
        <v>0</v>
      </c>
      <c r="W114" s="38">
        <f t="shared" si="37"/>
        <v>0</v>
      </c>
      <c r="X114" s="38">
        <f t="shared" si="37"/>
        <v>0</v>
      </c>
      <c r="Y114" s="38">
        <f t="shared" si="37"/>
        <v>0</v>
      </c>
      <c r="Z114" s="38">
        <f t="shared" si="37"/>
        <v>0</v>
      </c>
      <c r="AA114" s="38">
        <f t="shared" si="37"/>
        <v>0</v>
      </c>
      <c r="AB114" s="38">
        <f>SUM(AB97:AB113)</f>
        <v>0</v>
      </c>
      <c r="AC114" s="38">
        <f t="shared" si="37"/>
        <v>0</v>
      </c>
      <c r="AD114" s="38">
        <f t="shared" si="37"/>
        <v>0</v>
      </c>
      <c r="AE114" s="38">
        <f t="shared" si="37"/>
        <v>0</v>
      </c>
      <c r="AF114" s="38">
        <f t="shared" si="37"/>
        <v>0</v>
      </c>
      <c r="AG114" s="38">
        <f t="shared" si="37"/>
        <v>0</v>
      </c>
      <c r="AH114" s="38">
        <f t="shared" si="37"/>
        <v>0</v>
      </c>
      <c r="AI114" s="38">
        <f t="shared" si="37"/>
        <v>455542000</v>
      </c>
      <c r="AJ114" s="38">
        <f t="shared" si="37"/>
        <v>68239000</v>
      </c>
      <c r="AK114" s="38">
        <f t="shared" si="37"/>
        <v>3306000</v>
      </c>
      <c r="AL114" s="38">
        <f t="shared" si="37"/>
        <v>1995000</v>
      </c>
      <c r="AM114" s="38">
        <f t="shared" si="37"/>
        <v>20816000</v>
      </c>
      <c r="AN114" s="38">
        <f>SUM(AN97:AN113)</f>
        <v>69840000</v>
      </c>
      <c r="AO114" s="38">
        <f t="shared" si="37"/>
        <v>0</v>
      </c>
      <c r="AP114" s="38">
        <f t="shared" si="37"/>
        <v>0</v>
      </c>
      <c r="AQ114" s="38">
        <f t="shared" si="37"/>
        <v>114116000</v>
      </c>
      <c r="AR114" s="38">
        <f t="shared" si="37"/>
        <v>9296000</v>
      </c>
      <c r="AS114" s="38">
        <f t="shared" si="37"/>
        <v>717964000</v>
      </c>
      <c r="AT114" s="38">
        <f t="shared" si="37"/>
        <v>1519332000</v>
      </c>
      <c r="AU114" s="38">
        <f t="shared" si="37"/>
        <v>3132000</v>
      </c>
      <c r="AV114" s="38">
        <f t="shared" si="37"/>
        <v>634662000</v>
      </c>
      <c r="AW114" s="38">
        <f t="shared" si="37"/>
        <v>1320000</v>
      </c>
      <c r="AX114" s="38">
        <f t="shared" si="37"/>
        <v>24090000</v>
      </c>
      <c r="AY114" s="38">
        <f t="shared" si="37"/>
        <v>227920000</v>
      </c>
      <c r="AZ114" s="38">
        <f t="shared" si="37"/>
        <v>5264000</v>
      </c>
      <c r="BA114" s="38">
        <f t="shared" si="37"/>
        <v>165067000</v>
      </c>
      <c r="BB114" s="38">
        <f t="shared" si="37"/>
        <v>46120000</v>
      </c>
      <c r="BC114" s="38">
        <f t="shared" si="37"/>
        <v>15615000</v>
      </c>
      <c r="BD114" s="38">
        <f>SUM(BD97:BD113)</f>
        <v>1073410000</v>
      </c>
      <c r="BE114" s="38">
        <f>SUM(BE97:BE113)</f>
        <v>0</v>
      </c>
      <c r="BF114" s="38">
        <f>SUM(BF97:BF113)</f>
        <v>0</v>
      </c>
      <c r="BG114" s="206">
        <f>SUM(BG97:BG113)</f>
        <v>21495363000</v>
      </c>
      <c r="BH114" s="56"/>
    </row>
    <row r="115" spans="1:62" s="13" customFormat="1" ht="51" customHeight="1" thickBot="1">
      <c r="A115" s="285"/>
      <c r="B115" s="279" t="s">
        <v>320</v>
      </c>
      <c r="C115" s="300" t="s">
        <v>321</v>
      </c>
      <c r="D115" s="293" t="s">
        <v>322</v>
      </c>
      <c r="E115" s="50">
        <v>1</v>
      </c>
      <c r="F115" s="50" t="s">
        <v>323</v>
      </c>
      <c r="G115" s="87" t="s">
        <v>457</v>
      </c>
      <c r="H115" s="50">
        <v>1</v>
      </c>
      <c r="I115" s="50" t="s">
        <v>324</v>
      </c>
      <c r="J115" s="141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>
        <v>81835000</v>
      </c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186">
        <f>SUM(J115:BF115)</f>
        <v>81835000</v>
      </c>
      <c r="BH115" s="58" t="s">
        <v>60</v>
      </c>
      <c r="BJ115" s="13">
        <f>+BG115/BG116*100</f>
        <v>8.1835000000000004</v>
      </c>
    </row>
    <row r="116" spans="1:62" s="13" customFormat="1" ht="72.75" thickBot="1">
      <c r="A116" s="285"/>
      <c r="B116" s="280"/>
      <c r="C116" s="301"/>
      <c r="D116" s="295"/>
      <c r="E116" s="32">
        <v>4</v>
      </c>
      <c r="F116" s="32" t="s">
        <v>325</v>
      </c>
      <c r="G116" s="87" t="s">
        <v>458</v>
      </c>
      <c r="H116" s="50">
        <v>1</v>
      </c>
      <c r="I116" s="32" t="s">
        <v>326</v>
      </c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>
        <v>1000000000</v>
      </c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186">
        <f>SUM(J116:BF116)</f>
        <v>1000000000</v>
      </c>
      <c r="BH116" s="58" t="s">
        <v>60</v>
      </c>
    </row>
    <row r="117" spans="1:62" s="13" customFormat="1" ht="32.25" customHeight="1" thickBot="1">
      <c r="A117" s="285"/>
      <c r="B117" s="221" t="s">
        <v>524</v>
      </c>
      <c r="C117" s="222"/>
      <c r="D117" s="243"/>
      <c r="E117" s="44"/>
      <c r="F117" s="44"/>
      <c r="G117" s="41">
        <f t="shared" ref="G117:AH117" si="38">SUM(G115:G116)</f>
        <v>0</v>
      </c>
      <c r="H117" s="41">
        <f t="shared" si="38"/>
        <v>2</v>
      </c>
      <c r="I117" s="41">
        <f t="shared" si="38"/>
        <v>0</v>
      </c>
      <c r="J117" s="38">
        <f t="shared" si="38"/>
        <v>0</v>
      </c>
      <c r="K117" s="38">
        <f t="shared" si="38"/>
        <v>0</v>
      </c>
      <c r="L117" s="38">
        <f t="shared" si="38"/>
        <v>0</v>
      </c>
      <c r="M117" s="38">
        <f t="shared" si="38"/>
        <v>0</v>
      </c>
      <c r="N117" s="38">
        <f t="shared" si="38"/>
        <v>0</v>
      </c>
      <c r="O117" s="38">
        <f t="shared" si="38"/>
        <v>0</v>
      </c>
      <c r="P117" s="38">
        <f t="shared" si="38"/>
        <v>0</v>
      </c>
      <c r="Q117" s="38">
        <f t="shared" si="38"/>
        <v>0</v>
      </c>
      <c r="R117" s="38">
        <f t="shared" si="38"/>
        <v>0</v>
      </c>
      <c r="S117" s="38">
        <f t="shared" si="38"/>
        <v>0</v>
      </c>
      <c r="T117" s="38">
        <f t="shared" si="38"/>
        <v>0</v>
      </c>
      <c r="U117" s="38">
        <f t="shared" si="38"/>
        <v>0</v>
      </c>
      <c r="V117" s="38">
        <f t="shared" si="38"/>
        <v>0</v>
      </c>
      <c r="W117" s="38">
        <f t="shared" si="38"/>
        <v>0</v>
      </c>
      <c r="X117" s="38">
        <f t="shared" si="38"/>
        <v>0</v>
      </c>
      <c r="Y117" s="38">
        <f t="shared" si="38"/>
        <v>0</v>
      </c>
      <c r="Z117" s="38">
        <f t="shared" si="38"/>
        <v>0</v>
      </c>
      <c r="AA117" s="38">
        <f t="shared" si="38"/>
        <v>0</v>
      </c>
      <c r="AB117" s="38">
        <f>SUM(AB115:AB116)</f>
        <v>0</v>
      </c>
      <c r="AC117" s="38">
        <f t="shared" si="38"/>
        <v>0</v>
      </c>
      <c r="AD117" s="38">
        <f t="shared" si="38"/>
        <v>1081835000</v>
      </c>
      <c r="AE117" s="38">
        <f t="shared" si="38"/>
        <v>0</v>
      </c>
      <c r="AF117" s="38">
        <f t="shared" si="38"/>
        <v>0</v>
      </c>
      <c r="AG117" s="38">
        <f t="shared" si="38"/>
        <v>0</v>
      </c>
      <c r="AH117" s="38">
        <f t="shared" si="38"/>
        <v>0</v>
      </c>
      <c r="AI117" s="38">
        <f t="shared" ref="AI117:BG117" si="39">SUM(AI115:AI116)</f>
        <v>0</v>
      </c>
      <c r="AJ117" s="38">
        <f t="shared" si="39"/>
        <v>0</v>
      </c>
      <c r="AK117" s="38">
        <f t="shared" si="39"/>
        <v>0</v>
      </c>
      <c r="AL117" s="38">
        <f t="shared" si="39"/>
        <v>0</v>
      </c>
      <c r="AM117" s="38">
        <f t="shared" si="39"/>
        <v>0</v>
      </c>
      <c r="AN117" s="38">
        <f t="shared" si="39"/>
        <v>0</v>
      </c>
      <c r="AO117" s="38">
        <f t="shared" si="39"/>
        <v>0</v>
      </c>
      <c r="AP117" s="38">
        <f t="shared" si="39"/>
        <v>0</v>
      </c>
      <c r="AQ117" s="38">
        <f t="shared" si="39"/>
        <v>0</v>
      </c>
      <c r="AR117" s="38">
        <f t="shared" si="39"/>
        <v>0</v>
      </c>
      <c r="AS117" s="38">
        <f t="shared" si="39"/>
        <v>0</v>
      </c>
      <c r="AT117" s="38">
        <f t="shared" si="39"/>
        <v>0</v>
      </c>
      <c r="AU117" s="38">
        <f t="shared" si="39"/>
        <v>0</v>
      </c>
      <c r="AV117" s="38">
        <f t="shared" si="39"/>
        <v>0</v>
      </c>
      <c r="AW117" s="38">
        <f t="shared" si="39"/>
        <v>0</v>
      </c>
      <c r="AX117" s="38">
        <f t="shared" si="39"/>
        <v>0</v>
      </c>
      <c r="AY117" s="38">
        <f t="shared" si="39"/>
        <v>0</v>
      </c>
      <c r="AZ117" s="38">
        <f t="shared" si="39"/>
        <v>0</v>
      </c>
      <c r="BA117" s="38">
        <f t="shared" si="39"/>
        <v>0</v>
      </c>
      <c r="BB117" s="38">
        <f t="shared" si="39"/>
        <v>0</v>
      </c>
      <c r="BC117" s="38">
        <f t="shared" si="39"/>
        <v>0</v>
      </c>
      <c r="BD117" s="38">
        <f t="shared" si="39"/>
        <v>0</v>
      </c>
      <c r="BE117" s="38">
        <f t="shared" si="39"/>
        <v>0</v>
      </c>
      <c r="BF117" s="38">
        <f t="shared" si="39"/>
        <v>0</v>
      </c>
      <c r="BG117" s="206">
        <f t="shared" si="39"/>
        <v>1081835000</v>
      </c>
      <c r="BH117" s="56"/>
    </row>
    <row r="118" spans="1:62" s="20" customFormat="1" ht="72">
      <c r="A118" s="285"/>
      <c r="B118" s="299" t="s">
        <v>327</v>
      </c>
      <c r="C118" s="42" t="s">
        <v>328</v>
      </c>
      <c r="D118" s="32" t="s">
        <v>329</v>
      </c>
      <c r="E118" s="25">
        <v>600</v>
      </c>
      <c r="F118" s="25" t="s">
        <v>330</v>
      </c>
      <c r="G118" s="135" t="s">
        <v>459</v>
      </c>
      <c r="H118" s="79">
        <v>600</v>
      </c>
      <c r="I118" s="79" t="s">
        <v>331</v>
      </c>
      <c r="J118" s="96">
        <v>200000000</v>
      </c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186">
        <f>SUM(J118:BF118)</f>
        <v>200000000</v>
      </c>
      <c r="BH118" s="58" t="s">
        <v>60</v>
      </c>
    </row>
    <row r="119" spans="1:62" s="20" customFormat="1" ht="73.5" customHeight="1">
      <c r="A119" s="285"/>
      <c r="B119" s="299"/>
      <c r="C119" s="113" t="s">
        <v>332</v>
      </c>
      <c r="D119" s="49" t="s">
        <v>334</v>
      </c>
      <c r="E119" s="164">
        <v>4</v>
      </c>
      <c r="F119" s="45" t="s">
        <v>333</v>
      </c>
      <c r="G119" s="136" t="s">
        <v>460</v>
      </c>
      <c r="H119" s="133">
        <v>4</v>
      </c>
      <c r="I119" s="45" t="s">
        <v>335</v>
      </c>
      <c r="J119" s="96">
        <v>400000000</v>
      </c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186">
        <f>SUM(J119:BF119)</f>
        <v>400000000</v>
      </c>
      <c r="BH119" s="58" t="s">
        <v>60</v>
      </c>
    </row>
    <row r="120" spans="1:62" s="20" customFormat="1" ht="60.75" customHeight="1">
      <c r="A120" s="285"/>
      <c r="B120" s="299"/>
      <c r="C120" s="42" t="s">
        <v>336</v>
      </c>
      <c r="D120" s="32" t="s">
        <v>337</v>
      </c>
      <c r="E120" s="79">
        <v>1</v>
      </c>
      <c r="F120" s="79" t="s">
        <v>338</v>
      </c>
      <c r="G120" s="136" t="s">
        <v>461</v>
      </c>
      <c r="H120" s="134">
        <v>1</v>
      </c>
      <c r="I120" s="79" t="s">
        <v>339</v>
      </c>
      <c r="J120" s="96">
        <v>50000000</v>
      </c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186">
        <f>SUM(J120:BF120)</f>
        <v>50000000</v>
      </c>
      <c r="BH120" s="58" t="s">
        <v>60</v>
      </c>
    </row>
    <row r="121" spans="1:62" s="13" customFormat="1" ht="34.5" customHeight="1" thickBot="1">
      <c r="A121" s="285"/>
      <c r="B121" s="221" t="s">
        <v>524</v>
      </c>
      <c r="C121" s="222"/>
      <c r="D121" s="243"/>
      <c r="E121" s="41"/>
      <c r="F121" s="41"/>
      <c r="G121" s="74" t="s">
        <v>451</v>
      </c>
      <c r="H121" s="41">
        <f t="shared" ref="H121:AI121" si="40">SUM(H118:H120)</f>
        <v>605</v>
      </c>
      <c r="I121" s="41">
        <f t="shared" si="40"/>
        <v>0</v>
      </c>
      <c r="J121" s="41">
        <f t="shared" si="40"/>
        <v>650000000</v>
      </c>
      <c r="K121" s="41">
        <f t="shared" si="40"/>
        <v>0</v>
      </c>
      <c r="L121" s="41">
        <f t="shared" si="40"/>
        <v>0</v>
      </c>
      <c r="M121" s="41">
        <f t="shared" si="40"/>
        <v>0</v>
      </c>
      <c r="N121" s="41">
        <f t="shared" si="40"/>
        <v>0</v>
      </c>
      <c r="O121" s="41">
        <f t="shared" si="40"/>
        <v>0</v>
      </c>
      <c r="P121" s="41">
        <f t="shared" si="40"/>
        <v>0</v>
      </c>
      <c r="Q121" s="41">
        <f t="shared" si="40"/>
        <v>0</v>
      </c>
      <c r="R121" s="41">
        <f t="shared" si="40"/>
        <v>0</v>
      </c>
      <c r="S121" s="41">
        <f t="shared" si="40"/>
        <v>0</v>
      </c>
      <c r="T121" s="41">
        <f t="shared" si="40"/>
        <v>0</v>
      </c>
      <c r="U121" s="41">
        <f t="shared" si="40"/>
        <v>0</v>
      </c>
      <c r="V121" s="41">
        <f t="shared" si="40"/>
        <v>0</v>
      </c>
      <c r="W121" s="41">
        <f t="shared" si="40"/>
        <v>0</v>
      </c>
      <c r="X121" s="41">
        <f t="shared" si="40"/>
        <v>0</v>
      </c>
      <c r="Y121" s="41">
        <f t="shared" si="40"/>
        <v>0</v>
      </c>
      <c r="Z121" s="41">
        <f t="shared" si="40"/>
        <v>0</v>
      </c>
      <c r="AA121" s="41">
        <f t="shared" si="40"/>
        <v>0</v>
      </c>
      <c r="AB121" s="41">
        <f>SUM(AB118:AB120)</f>
        <v>0</v>
      </c>
      <c r="AC121" s="41">
        <f t="shared" si="40"/>
        <v>0</v>
      </c>
      <c r="AD121" s="41">
        <f t="shared" si="40"/>
        <v>0</v>
      </c>
      <c r="AE121" s="41">
        <f t="shared" si="40"/>
        <v>0</v>
      </c>
      <c r="AF121" s="41">
        <f t="shared" si="40"/>
        <v>0</v>
      </c>
      <c r="AG121" s="41">
        <f t="shared" si="40"/>
        <v>0</v>
      </c>
      <c r="AH121" s="41">
        <f t="shared" si="40"/>
        <v>0</v>
      </c>
      <c r="AI121" s="41">
        <f t="shared" si="40"/>
        <v>0</v>
      </c>
      <c r="AJ121" s="41">
        <f t="shared" ref="AJ121:BG121" si="41">SUM(AJ118:AJ120)</f>
        <v>0</v>
      </c>
      <c r="AK121" s="41">
        <f t="shared" si="41"/>
        <v>0</v>
      </c>
      <c r="AL121" s="41">
        <f t="shared" si="41"/>
        <v>0</v>
      </c>
      <c r="AM121" s="41">
        <f t="shared" si="41"/>
        <v>0</v>
      </c>
      <c r="AN121" s="41">
        <f t="shared" si="41"/>
        <v>0</v>
      </c>
      <c r="AO121" s="41">
        <f t="shared" si="41"/>
        <v>0</v>
      </c>
      <c r="AP121" s="41">
        <f t="shared" si="41"/>
        <v>0</v>
      </c>
      <c r="AQ121" s="41">
        <f t="shared" si="41"/>
        <v>0</v>
      </c>
      <c r="AR121" s="41">
        <f t="shared" si="41"/>
        <v>0</v>
      </c>
      <c r="AS121" s="41">
        <f t="shared" si="41"/>
        <v>0</v>
      </c>
      <c r="AT121" s="41">
        <f t="shared" si="41"/>
        <v>0</v>
      </c>
      <c r="AU121" s="41">
        <f t="shared" si="41"/>
        <v>0</v>
      </c>
      <c r="AV121" s="41">
        <f t="shared" si="41"/>
        <v>0</v>
      </c>
      <c r="AW121" s="41">
        <f t="shared" si="41"/>
        <v>0</v>
      </c>
      <c r="AX121" s="41">
        <f t="shared" si="41"/>
        <v>0</v>
      </c>
      <c r="AY121" s="41">
        <f t="shared" si="41"/>
        <v>0</v>
      </c>
      <c r="AZ121" s="41">
        <f t="shared" si="41"/>
        <v>0</v>
      </c>
      <c r="BA121" s="41">
        <f t="shared" si="41"/>
        <v>0</v>
      </c>
      <c r="BB121" s="41">
        <f t="shared" si="41"/>
        <v>0</v>
      </c>
      <c r="BC121" s="41">
        <f t="shared" si="41"/>
        <v>0</v>
      </c>
      <c r="BD121" s="41">
        <f t="shared" si="41"/>
        <v>0</v>
      </c>
      <c r="BE121" s="41">
        <f t="shared" si="41"/>
        <v>0</v>
      </c>
      <c r="BF121" s="41">
        <f t="shared" si="41"/>
        <v>0</v>
      </c>
      <c r="BG121" s="202">
        <f t="shared" si="41"/>
        <v>650000000</v>
      </c>
      <c r="BH121" s="56"/>
    </row>
    <row r="122" spans="1:62" s="13" customFormat="1" ht="65.25" customHeight="1" thickBot="1">
      <c r="A122" s="285"/>
      <c r="B122" s="292" t="s">
        <v>340</v>
      </c>
      <c r="C122" s="70" t="s">
        <v>341</v>
      </c>
      <c r="D122" s="30" t="s">
        <v>342</v>
      </c>
      <c r="E122" s="151" t="s">
        <v>512</v>
      </c>
      <c r="F122" s="151" t="s">
        <v>513</v>
      </c>
      <c r="G122" s="132" t="s">
        <v>462</v>
      </c>
      <c r="H122" s="151">
        <v>1</v>
      </c>
      <c r="I122" s="151" t="s">
        <v>514</v>
      </c>
      <c r="J122" s="30">
        <v>10000000</v>
      </c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207">
        <f t="shared" ref="BG122:BG127" si="42">SUM(J122:BF122)</f>
        <v>10000000</v>
      </c>
      <c r="BH122" s="58" t="s">
        <v>418</v>
      </c>
    </row>
    <row r="123" spans="1:62" s="13" customFormat="1" ht="60.75" thickBot="1">
      <c r="A123" s="285"/>
      <c r="B123" s="294"/>
      <c r="C123" s="292" t="s">
        <v>343</v>
      </c>
      <c r="D123" s="32" t="s">
        <v>344</v>
      </c>
      <c r="E123" s="32">
        <v>4</v>
      </c>
      <c r="F123" s="32" t="s">
        <v>345</v>
      </c>
      <c r="G123" s="87" t="s">
        <v>463</v>
      </c>
      <c r="H123" s="32">
        <v>4</v>
      </c>
      <c r="I123" s="32" t="s">
        <v>346</v>
      </c>
      <c r="J123" s="84">
        <v>30000000</v>
      </c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186">
        <f t="shared" si="42"/>
        <v>30000000</v>
      </c>
      <c r="BH123" s="58" t="s">
        <v>418</v>
      </c>
    </row>
    <row r="124" spans="1:62" s="13" customFormat="1" ht="48.75" thickBot="1">
      <c r="A124" s="285"/>
      <c r="B124" s="294"/>
      <c r="C124" s="293"/>
      <c r="D124" s="32" t="s">
        <v>347</v>
      </c>
      <c r="E124" s="32">
        <v>1</v>
      </c>
      <c r="F124" s="32" t="s">
        <v>348</v>
      </c>
      <c r="G124" s="87" t="s">
        <v>464</v>
      </c>
      <c r="H124" s="32">
        <v>1</v>
      </c>
      <c r="I124" s="32" t="s">
        <v>349</v>
      </c>
      <c r="J124" s="84">
        <v>20000000</v>
      </c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186">
        <f t="shared" si="42"/>
        <v>20000000</v>
      </c>
      <c r="BH124" s="58" t="s">
        <v>418</v>
      </c>
    </row>
    <row r="125" spans="1:62" s="13" customFormat="1" ht="48.75" thickBot="1">
      <c r="A125" s="285"/>
      <c r="B125" s="294"/>
      <c r="C125" s="32" t="s">
        <v>350</v>
      </c>
      <c r="D125" s="32" t="s">
        <v>351</v>
      </c>
      <c r="E125" s="32">
        <v>4</v>
      </c>
      <c r="F125" s="32" t="s">
        <v>352</v>
      </c>
      <c r="G125" s="87" t="s">
        <v>465</v>
      </c>
      <c r="H125" s="32">
        <v>4</v>
      </c>
      <c r="I125" s="32" t="s">
        <v>353</v>
      </c>
      <c r="J125" s="84">
        <v>20000000</v>
      </c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186">
        <f t="shared" si="42"/>
        <v>20000000</v>
      </c>
      <c r="BH125" s="58" t="s">
        <v>418</v>
      </c>
    </row>
    <row r="126" spans="1:62" s="13" customFormat="1" ht="41.25" customHeight="1">
      <c r="A126" s="285"/>
      <c r="B126" s="294"/>
      <c r="C126" s="49" t="s">
        <v>354</v>
      </c>
      <c r="D126" s="49" t="s">
        <v>355</v>
      </c>
      <c r="E126" s="151">
        <v>10</v>
      </c>
      <c r="F126" s="151" t="s">
        <v>511</v>
      </c>
      <c r="G126" s="91" t="s">
        <v>466</v>
      </c>
      <c r="H126" s="151">
        <v>10</v>
      </c>
      <c r="I126" s="151" t="s">
        <v>515</v>
      </c>
      <c r="J126" s="84">
        <v>20000000</v>
      </c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168"/>
      <c r="BG126" s="186">
        <f t="shared" si="42"/>
        <v>20000000</v>
      </c>
      <c r="BH126" s="58" t="s">
        <v>418</v>
      </c>
    </row>
    <row r="127" spans="1:62" s="13" customFormat="1" ht="87" customHeight="1">
      <c r="A127" s="285"/>
      <c r="B127" s="313"/>
      <c r="C127" s="32" t="s">
        <v>356</v>
      </c>
      <c r="D127" s="32" t="s">
        <v>357</v>
      </c>
      <c r="E127" s="32">
        <v>2</v>
      </c>
      <c r="F127" s="32" t="s">
        <v>358</v>
      </c>
      <c r="G127" s="54" t="s">
        <v>467</v>
      </c>
      <c r="H127" s="42">
        <v>2</v>
      </c>
      <c r="I127" s="32" t="s">
        <v>359</v>
      </c>
      <c r="J127" s="84">
        <v>30000000</v>
      </c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168"/>
      <c r="BG127" s="186">
        <f t="shared" si="42"/>
        <v>30000000</v>
      </c>
      <c r="BH127" s="58" t="s">
        <v>418</v>
      </c>
    </row>
    <row r="128" spans="1:62" s="13" customFormat="1" ht="30.75" customHeight="1">
      <c r="A128" s="285"/>
      <c r="B128" s="221" t="s">
        <v>524</v>
      </c>
      <c r="C128" s="222"/>
      <c r="D128" s="243"/>
      <c r="E128" s="41"/>
      <c r="F128" s="41"/>
      <c r="G128" s="41">
        <f>SUM(G123:G127)</f>
        <v>0</v>
      </c>
      <c r="H128" s="43">
        <f>SUM(H123:H127)</f>
        <v>21</v>
      </c>
      <c r="I128" s="41">
        <f>SUM(I123:I127)</f>
        <v>0</v>
      </c>
      <c r="J128" s="38">
        <f>SUM(J122:J127)</f>
        <v>130000000</v>
      </c>
      <c r="K128" s="38">
        <f t="shared" ref="K128:BC128" si="43">SUM(K122:K127)</f>
        <v>0</v>
      </c>
      <c r="L128" s="38">
        <f t="shared" si="43"/>
        <v>0</v>
      </c>
      <c r="M128" s="38">
        <f t="shared" si="43"/>
        <v>0</v>
      </c>
      <c r="N128" s="38">
        <f t="shared" si="43"/>
        <v>0</v>
      </c>
      <c r="O128" s="38">
        <f t="shared" si="43"/>
        <v>0</v>
      </c>
      <c r="P128" s="38">
        <f t="shared" si="43"/>
        <v>0</v>
      </c>
      <c r="Q128" s="38">
        <f t="shared" si="43"/>
        <v>0</v>
      </c>
      <c r="R128" s="38">
        <f t="shared" si="43"/>
        <v>0</v>
      </c>
      <c r="S128" s="38">
        <f t="shared" si="43"/>
        <v>0</v>
      </c>
      <c r="T128" s="38">
        <f t="shared" si="43"/>
        <v>0</v>
      </c>
      <c r="U128" s="38">
        <f t="shared" si="43"/>
        <v>0</v>
      </c>
      <c r="V128" s="38">
        <f t="shared" si="43"/>
        <v>0</v>
      </c>
      <c r="W128" s="38">
        <f t="shared" si="43"/>
        <v>0</v>
      </c>
      <c r="X128" s="38">
        <f t="shared" si="43"/>
        <v>0</v>
      </c>
      <c r="Y128" s="38">
        <f t="shared" si="43"/>
        <v>0</v>
      </c>
      <c r="Z128" s="38">
        <f t="shared" si="43"/>
        <v>0</v>
      </c>
      <c r="AA128" s="38">
        <f t="shared" si="43"/>
        <v>0</v>
      </c>
      <c r="AB128" s="38">
        <f>SUM(AB122:AB127)</f>
        <v>0</v>
      </c>
      <c r="AC128" s="38">
        <f t="shared" si="43"/>
        <v>0</v>
      </c>
      <c r="AD128" s="38">
        <f t="shared" si="43"/>
        <v>0</v>
      </c>
      <c r="AE128" s="38">
        <f t="shared" si="43"/>
        <v>0</v>
      </c>
      <c r="AF128" s="38">
        <f t="shared" si="43"/>
        <v>0</v>
      </c>
      <c r="AG128" s="38">
        <f t="shared" si="43"/>
        <v>0</v>
      </c>
      <c r="AH128" s="38">
        <f t="shared" si="43"/>
        <v>0</v>
      </c>
      <c r="AI128" s="38">
        <f t="shared" si="43"/>
        <v>0</v>
      </c>
      <c r="AJ128" s="38">
        <f t="shared" si="43"/>
        <v>0</v>
      </c>
      <c r="AK128" s="38">
        <f t="shared" si="43"/>
        <v>0</v>
      </c>
      <c r="AL128" s="38">
        <f t="shared" si="43"/>
        <v>0</v>
      </c>
      <c r="AM128" s="38">
        <f t="shared" si="43"/>
        <v>0</v>
      </c>
      <c r="AN128" s="38">
        <f t="shared" si="43"/>
        <v>0</v>
      </c>
      <c r="AO128" s="38">
        <f t="shared" si="43"/>
        <v>0</v>
      </c>
      <c r="AP128" s="38">
        <f t="shared" si="43"/>
        <v>0</v>
      </c>
      <c r="AQ128" s="38">
        <f t="shared" si="43"/>
        <v>0</v>
      </c>
      <c r="AR128" s="38">
        <f t="shared" si="43"/>
        <v>0</v>
      </c>
      <c r="AS128" s="38">
        <f t="shared" si="43"/>
        <v>0</v>
      </c>
      <c r="AT128" s="38">
        <f t="shared" si="43"/>
        <v>0</v>
      </c>
      <c r="AU128" s="38">
        <f t="shared" si="43"/>
        <v>0</v>
      </c>
      <c r="AV128" s="38">
        <f t="shared" si="43"/>
        <v>0</v>
      </c>
      <c r="AW128" s="38">
        <f t="shared" si="43"/>
        <v>0</v>
      </c>
      <c r="AX128" s="38">
        <f t="shared" si="43"/>
        <v>0</v>
      </c>
      <c r="AY128" s="38">
        <f t="shared" si="43"/>
        <v>0</v>
      </c>
      <c r="AZ128" s="38">
        <f t="shared" si="43"/>
        <v>0</v>
      </c>
      <c r="BA128" s="38">
        <f t="shared" si="43"/>
        <v>0</v>
      </c>
      <c r="BB128" s="38">
        <f t="shared" si="43"/>
        <v>0</v>
      </c>
      <c r="BC128" s="38">
        <f t="shared" si="43"/>
        <v>0</v>
      </c>
      <c r="BD128" s="38">
        <f>SUM(BD122:BD127)</f>
        <v>0</v>
      </c>
      <c r="BE128" s="38">
        <f>SUM(BE122:BE127)</f>
        <v>0</v>
      </c>
      <c r="BF128" s="38">
        <f>SUM(BF122:BF127)</f>
        <v>0</v>
      </c>
      <c r="BG128" s="208">
        <f>SUM(BG122:BG127)</f>
        <v>130000000</v>
      </c>
      <c r="BH128" s="1"/>
    </row>
    <row r="129" spans="1:60" s="13" customFormat="1" ht="60">
      <c r="A129" s="285"/>
      <c r="B129" s="309" t="s">
        <v>360</v>
      </c>
      <c r="C129" s="32" t="s">
        <v>361</v>
      </c>
      <c r="D129" s="32" t="s">
        <v>362</v>
      </c>
      <c r="E129" s="32">
        <v>70</v>
      </c>
      <c r="F129" s="32" t="s">
        <v>363</v>
      </c>
      <c r="G129" s="54" t="s">
        <v>468</v>
      </c>
      <c r="H129" s="142">
        <v>70</v>
      </c>
      <c r="I129" s="32" t="s">
        <v>364</v>
      </c>
      <c r="J129" s="84">
        <v>30000000</v>
      </c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168"/>
      <c r="BG129" s="186">
        <f t="shared" ref="BG129:BG136" si="44">SUM(J129:BF129)</f>
        <v>30000000</v>
      </c>
      <c r="BH129" s="58" t="s">
        <v>418</v>
      </c>
    </row>
    <row r="130" spans="1:60" s="13" customFormat="1" ht="51" customHeight="1" thickBot="1">
      <c r="A130" s="285"/>
      <c r="B130" s="294"/>
      <c r="C130" s="69" t="s">
        <v>365</v>
      </c>
      <c r="D130" s="69" t="s">
        <v>366</v>
      </c>
      <c r="E130" s="50">
        <v>3</v>
      </c>
      <c r="F130" s="50" t="s">
        <v>367</v>
      </c>
      <c r="G130" s="87" t="s">
        <v>469</v>
      </c>
      <c r="H130" s="32">
        <v>3</v>
      </c>
      <c r="I130" s="32" t="s">
        <v>368</v>
      </c>
      <c r="J130" s="84">
        <v>40000000</v>
      </c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186">
        <f t="shared" si="44"/>
        <v>40000000</v>
      </c>
      <c r="BH130" s="58" t="s">
        <v>418</v>
      </c>
    </row>
    <row r="131" spans="1:60" s="13" customFormat="1" ht="32.25" customHeight="1" thickBot="1">
      <c r="A131" s="285"/>
      <c r="B131" s="294"/>
      <c r="C131" s="310" t="s">
        <v>369</v>
      </c>
      <c r="D131" s="292" t="s">
        <v>370</v>
      </c>
      <c r="E131" s="165">
        <v>7</v>
      </c>
      <c r="F131" s="32" t="s">
        <v>371</v>
      </c>
      <c r="G131" s="87" t="s">
        <v>520</v>
      </c>
      <c r="H131" s="32">
        <v>7</v>
      </c>
      <c r="I131" s="32" t="s">
        <v>372</v>
      </c>
      <c r="J131" s="84"/>
      <c r="K131" s="84"/>
      <c r="L131" s="84"/>
      <c r="M131" s="84"/>
      <c r="N131" s="84"/>
      <c r="O131" s="84"/>
      <c r="P131" s="84"/>
      <c r="Q131" s="84">
        <v>1407931000</v>
      </c>
      <c r="R131" s="84">
        <v>51973000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186">
        <f t="shared" si="44"/>
        <v>1459904000</v>
      </c>
      <c r="BH131" s="58" t="s">
        <v>418</v>
      </c>
    </row>
    <row r="132" spans="1:60" s="13" customFormat="1" ht="42" customHeight="1" thickBot="1">
      <c r="A132" s="285"/>
      <c r="B132" s="294"/>
      <c r="C132" s="311"/>
      <c r="D132" s="294"/>
      <c r="E132" s="32">
        <v>3</v>
      </c>
      <c r="F132" s="32" t="s">
        <v>373</v>
      </c>
      <c r="G132" s="87" t="s">
        <v>470</v>
      </c>
      <c r="H132" s="32">
        <v>3</v>
      </c>
      <c r="I132" s="32" t="s">
        <v>374</v>
      </c>
      <c r="J132" s="84"/>
      <c r="K132" s="84"/>
      <c r="L132" s="84"/>
      <c r="M132" s="84"/>
      <c r="N132" s="84"/>
      <c r="O132" s="84"/>
      <c r="P132" s="84"/>
      <c r="Q132" s="84">
        <v>300000000</v>
      </c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186">
        <f t="shared" si="44"/>
        <v>300000000</v>
      </c>
      <c r="BH132" s="58" t="s">
        <v>418</v>
      </c>
    </row>
    <row r="133" spans="1:60" s="13" customFormat="1" ht="51" customHeight="1" thickBot="1">
      <c r="A133" s="285"/>
      <c r="B133" s="294"/>
      <c r="C133" s="311"/>
      <c r="D133" s="294"/>
      <c r="E133" s="32">
        <v>4</v>
      </c>
      <c r="F133" s="32" t="s">
        <v>375</v>
      </c>
      <c r="G133" s="87" t="s">
        <v>471</v>
      </c>
      <c r="H133" s="32">
        <v>4</v>
      </c>
      <c r="I133" s="32" t="s">
        <v>376</v>
      </c>
      <c r="J133" s="84"/>
      <c r="K133" s="84"/>
      <c r="L133" s="84"/>
      <c r="M133" s="84"/>
      <c r="N133" s="84"/>
      <c r="O133" s="84"/>
      <c r="P133" s="84"/>
      <c r="Q133" s="84">
        <v>130000000</v>
      </c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186">
        <f t="shared" si="44"/>
        <v>130000000</v>
      </c>
      <c r="BH133" s="58" t="s">
        <v>418</v>
      </c>
    </row>
    <row r="134" spans="1:60" s="13" customFormat="1" ht="48.75" thickBot="1">
      <c r="A134" s="285"/>
      <c r="B134" s="294"/>
      <c r="C134" s="312"/>
      <c r="D134" s="293"/>
      <c r="E134" s="32">
        <v>5</v>
      </c>
      <c r="F134" s="32" t="s">
        <v>377</v>
      </c>
      <c r="G134" s="87" t="s">
        <v>472</v>
      </c>
      <c r="H134" s="32">
        <v>5</v>
      </c>
      <c r="I134" s="32" t="s">
        <v>378</v>
      </c>
      <c r="J134" s="84"/>
      <c r="K134" s="84"/>
      <c r="L134" s="84"/>
      <c r="M134" s="84"/>
      <c r="N134" s="84"/>
      <c r="O134" s="84"/>
      <c r="P134" s="84"/>
      <c r="Q134" s="84">
        <v>70000000</v>
      </c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186">
        <f t="shared" si="44"/>
        <v>70000000</v>
      </c>
      <c r="BH134" s="58" t="s">
        <v>418</v>
      </c>
    </row>
    <row r="135" spans="1:60" s="13" customFormat="1" ht="48" customHeight="1" thickBot="1">
      <c r="A135" s="285"/>
      <c r="B135" s="294"/>
      <c r="C135" s="294" t="s">
        <v>379</v>
      </c>
      <c r="D135" s="294" t="s">
        <v>380</v>
      </c>
      <c r="E135" s="32">
        <v>6</v>
      </c>
      <c r="F135" s="32" t="s">
        <v>381</v>
      </c>
      <c r="G135" s="87" t="s">
        <v>473</v>
      </c>
      <c r="H135" s="32">
        <v>6</v>
      </c>
      <c r="I135" s="32" t="s">
        <v>382</v>
      </c>
      <c r="J135" s="84">
        <v>40000000</v>
      </c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186">
        <f t="shared" si="44"/>
        <v>40000000</v>
      </c>
      <c r="BH135" s="58" t="s">
        <v>418</v>
      </c>
    </row>
    <row r="136" spans="1:60" s="13" customFormat="1" ht="65.25" customHeight="1" thickBot="1">
      <c r="A136" s="285"/>
      <c r="B136" s="293"/>
      <c r="C136" s="293"/>
      <c r="D136" s="293"/>
      <c r="E136" s="32">
        <v>6</v>
      </c>
      <c r="F136" s="32" t="s">
        <v>383</v>
      </c>
      <c r="G136" s="87" t="s">
        <v>474</v>
      </c>
      <c r="H136" s="32">
        <v>6</v>
      </c>
      <c r="I136" s="32" t="s">
        <v>384</v>
      </c>
      <c r="J136" s="84">
        <v>10000000</v>
      </c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186">
        <f t="shared" si="44"/>
        <v>10000000</v>
      </c>
      <c r="BH136" s="58" t="s">
        <v>418</v>
      </c>
    </row>
    <row r="137" spans="1:60" s="13" customFormat="1" ht="21.75" customHeight="1">
      <c r="A137" s="17"/>
      <c r="B137" s="221" t="s">
        <v>524</v>
      </c>
      <c r="C137" s="222"/>
      <c r="D137" s="243"/>
      <c r="E137" s="34"/>
      <c r="F137" s="1"/>
      <c r="G137" s="41">
        <f t="shared" ref="G137:AH137" si="45">SUM(G129:G136)</f>
        <v>0</v>
      </c>
      <c r="H137" s="41"/>
      <c r="I137" s="41"/>
      <c r="J137" s="1">
        <f t="shared" si="45"/>
        <v>120000000</v>
      </c>
      <c r="K137" s="1">
        <f t="shared" si="45"/>
        <v>0</v>
      </c>
      <c r="L137" s="1">
        <f t="shared" si="45"/>
        <v>0</v>
      </c>
      <c r="M137" s="1">
        <f t="shared" si="45"/>
        <v>0</v>
      </c>
      <c r="N137" s="1">
        <f t="shared" si="45"/>
        <v>0</v>
      </c>
      <c r="O137" s="1">
        <f t="shared" si="45"/>
        <v>0</v>
      </c>
      <c r="P137" s="1">
        <f t="shared" si="45"/>
        <v>0</v>
      </c>
      <c r="Q137" s="1">
        <f t="shared" si="45"/>
        <v>1907931000</v>
      </c>
      <c r="R137" s="1">
        <f t="shared" si="45"/>
        <v>51973000</v>
      </c>
      <c r="S137" s="1">
        <f t="shared" si="45"/>
        <v>0</v>
      </c>
      <c r="T137" s="1">
        <f t="shared" si="45"/>
        <v>0</v>
      </c>
      <c r="U137" s="1">
        <f t="shared" si="45"/>
        <v>0</v>
      </c>
      <c r="V137" s="1">
        <f t="shared" si="45"/>
        <v>0</v>
      </c>
      <c r="W137" s="1">
        <f t="shared" si="45"/>
        <v>0</v>
      </c>
      <c r="X137" s="1">
        <f t="shared" si="45"/>
        <v>0</v>
      </c>
      <c r="Y137" s="1">
        <f t="shared" si="45"/>
        <v>0</v>
      </c>
      <c r="Z137" s="1">
        <f t="shared" si="45"/>
        <v>0</v>
      </c>
      <c r="AA137" s="1">
        <f t="shared" si="45"/>
        <v>0</v>
      </c>
      <c r="AB137" s="1">
        <f>SUM(AB129:AB136)</f>
        <v>0</v>
      </c>
      <c r="AC137" s="1">
        <f t="shared" si="45"/>
        <v>0</v>
      </c>
      <c r="AD137" s="1">
        <f t="shared" si="45"/>
        <v>0</v>
      </c>
      <c r="AE137" s="1">
        <f t="shared" si="45"/>
        <v>0</v>
      </c>
      <c r="AF137" s="1">
        <f t="shared" si="45"/>
        <v>0</v>
      </c>
      <c r="AG137" s="1">
        <f t="shared" si="45"/>
        <v>0</v>
      </c>
      <c r="AH137" s="1">
        <f t="shared" si="45"/>
        <v>0</v>
      </c>
      <c r="AI137" s="1">
        <f t="shared" ref="AI137:BG137" si="46">SUM(AI129:AI136)</f>
        <v>0</v>
      </c>
      <c r="AJ137" s="1">
        <f t="shared" si="46"/>
        <v>0</v>
      </c>
      <c r="AK137" s="1">
        <f t="shared" si="46"/>
        <v>0</v>
      </c>
      <c r="AL137" s="1">
        <f t="shared" si="46"/>
        <v>0</v>
      </c>
      <c r="AM137" s="1">
        <f t="shared" si="46"/>
        <v>0</v>
      </c>
      <c r="AN137" s="1">
        <f t="shared" si="46"/>
        <v>0</v>
      </c>
      <c r="AO137" s="1">
        <f t="shared" si="46"/>
        <v>0</v>
      </c>
      <c r="AP137" s="1">
        <f t="shared" si="46"/>
        <v>0</v>
      </c>
      <c r="AQ137" s="1">
        <f t="shared" si="46"/>
        <v>0</v>
      </c>
      <c r="AR137" s="1">
        <f t="shared" si="46"/>
        <v>0</v>
      </c>
      <c r="AS137" s="1">
        <f t="shared" si="46"/>
        <v>0</v>
      </c>
      <c r="AT137" s="1">
        <f t="shared" si="46"/>
        <v>0</v>
      </c>
      <c r="AU137" s="1">
        <f t="shared" si="46"/>
        <v>0</v>
      </c>
      <c r="AV137" s="1">
        <f t="shared" si="46"/>
        <v>0</v>
      </c>
      <c r="AW137" s="1">
        <f t="shared" si="46"/>
        <v>0</v>
      </c>
      <c r="AX137" s="1">
        <f t="shared" si="46"/>
        <v>0</v>
      </c>
      <c r="AY137" s="1">
        <f t="shared" si="46"/>
        <v>0</v>
      </c>
      <c r="AZ137" s="1">
        <f t="shared" si="46"/>
        <v>0</v>
      </c>
      <c r="BA137" s="1">
        <f t="shared" si="46"/>
        <v>0</v>
      </c>
      <c r="BB137" s="1">
        <f t="shared" si="46"/>
        <v>0</v>
      </c>
      <c r="BC137" s="1">
        <f t="shared" si="46"/>
        <v>0</v>
      </c>
      <c r="BD137" s="1">
        <f t="shared" si="46"/>
        <v>0</v>
      </c>
      <c r="BE137" s="1">
        <f t="shared" si="46"/>
        <v>0</v>
      </c>
      <c r="BF137" s="1">
        <f t="shared" si="46"/>
        <v>0</v>
      </c>
      <c r="BG137" s="192">
        <f t="shared" si="46"/>
        <v>2079904000</v>
      </c>
      <c r="BH137" s="1"/>
    </row>
    <row r="138" spans="1:60" s="13" customFormat="1" ht="27" customHeight="1">
      <c r="A138" s="16"/>
      <c r="B138" s="223" t="s">
        <v>525</v>
      </c>
      <c r="C138" s="224"/>
      <c r="D138" s="225"/>
      <c r="E138" s="36"/>
      <c r="F138" s="2"/>
      <c r="G138" s="46"/>
      <c r="H138" s="46"/>
      <c r="I138" s="46"/>
      <c r="J138" s="2">
        <f t="shared" ref="J138:AO138" si="47">+J72+J90+J96+J114+J117+J121+J128+J137</f>
        <v>1400000000</v>
      </c>
      <c r="K138" s="2">
        <f t="shared" si="47"/>
        <v>187789963000</v>
      </c>
      <c r="L138" s="2">
        <f t="shared" si="47"/>
        <v>3575718000</v>
      </c>
      <c r="M138" s="2">
        <f t="shared" si="47"/>
        <v>12442599000</v>
      </c>
      <c r="N138" s="2">
        <f t="shared" si="47"/>
        <v>0</v>
      </c>
      <c r="O138" s="2">
        <f t="shared" si="47"/>
        <v>0</v>
      </c>
      <c r="P138" s="2">
        <f t="shared" si="47"/>
        <v>0</v>
      </c>
      <c r="Q138" s="2">
        <f t="shared" si="47"/>
        <v>1907931000</v>
      </c>
      <c r="R138" s="2">
        <f t="shared" si="47"/>
        <v>51973000</v>
      </c>
      <c r="S138" s="2">
        <f t="shared" si="47"/>
        <v>0</v>
      </c>
      <c r="T138" s="2">
        <f t="shared" si="47"/>
        <v>0</v>
      </c>
      <c r="U138" s="2">
        <f t="shared" si="47"/>
        <v>131786000</v>
      </c>
      <c r="V138" s="2">
        <f t="shared" si="47"/>
        <v>4331000</v>
      </c>
      <c r="W138" s="2">
        <f t="shared" si="47"/>
        <v>0</v>
      </c>
      <c r="X138" s="2">
        <f t="shared" si="47"/>
        <v>0</v>
      </c>
      <c r="Y138" s="2">
        <f t="shared" si="47"/>
        <v>0</v>
      </c>
      <c r="Z138" s="2">
        <f t="shared" si="47"/>
        <v>0</v>
      </c>
      <c r="AA138" s="2">
        <f t="shared" si="47"/>
        <v>0</v>
      </c>
      <c r="AB138" s="2">
        <f t="shared" si="47"/>
        <v>0</v>
      </c>
      <c r="AC138" s="2">
        <f t="shared" si="47"/>
        <v>602102000</v>
      </c>
      <c r="AD138" s="2">
        <f t="shared" si="47"/>
        <v>1081835000</v>
      </c>
      <c r="AE138" s="2">
        <f t="shared" si="47"/>
        <v>8900000</v>
      </c>
      <c r="AF138" s="2">
        <f t="shared" si="47"/>
        <v>39908000</v>
      </c>
      <c r="AG138" s="2">
        <f t="shared" si="47"/>
        <v>0</v>
      </c>
      <c r="AH138" s="2">
        <f t="shared" si="47"/>
        <v>0</v>
      </c>
      <c r="AI138" s="2">
        <f t="shared" si="47"/>
        <v>455542000</v>
      </c>
      <c r="AJ138" s="2">
        <f t="shared" si="47"/>
        <v>68239000</v>
      </c>
      <c r="AK138" s="2">
        <f t="shared" si="47"/>
        <v>3306000</v>
      </c>
      <c r="AL138" s="2">
        <f t="shared" si="47"/>
        <v>1995000</v>
      </c>
      <c r="AM138" s="2">
        <f t="shared" si="47"/>
        <v>20816000</v>
      </c>
      <c r="AN138" s="2">
        <f t="shared" si="47"/>
        <v>69840000</v>
      </c>
      <c r="AO138" s="2">
        <f t="shared" si="47"/>
        <v>0</v>
      </c>
      <c r="AP138" s="2">
        <f t="shared" ref="AP138:BG138" si="48">+AP72+AP90+AP96+AP114+AP117+AP121+AP128+AP137</f>
        <v>0</v>
      </c>
      <c r="AQ138" s="2">
        <f t="shared" si="48"/>
        <v>114116000</v>
      </c>
      <c r="AR138" s="2">
        <f t="shared" si="48"/>
        <v>9296000</v>
      </c>
      <c r="AS138" s="2">
        <f t="shared" si="48"/>
        <v>717964000</v>
      </c>
      <c r="AT138" s="2">
        <f t="shared" si="48"/>
        <v>1519332000</v>
      </c>
      <c r="AU138" s="2">
        <f t="shared" si="48"/>
        <v>3132000</v>
      </c>
      <c r="AV138" s="2">
        <f t="shared" si="48"/>
        <v>634662000</v>
      </c>
      <c r="AW138" s="2">
        <f t="shared" si="48"/>
        <v>1320000</v>
      </c>
      <c r="AX138" s="2">
        <f t="shared" si="48"/>
        <v>24090000</v>
      </c>
      <c r="AY138" s="2">
        <f t="shared" si="48"/>
        <v>227920000</v>
      </c>
      <c r="AZ138" s="2">
        <f t="shared" si="48"/>
        <v>5264000</v>
      </c>
      <c r="BA138" s="2">
        <f t="shared" si="48"/>
        <v>165067000</v>
      </c>
      <c r="BB138" s="2">
        <f t="shared" si="48"/>
        <v>46120000</v>
      </c>
      <c r="BC138" s="2">
        <f t="shared" si="48"/>
        <v>15615000</v>
      </c>
      <c r="BD138" s="2">
        <f t="shared" si="48"/>
        <v>1073410000</v>
      </c>
      <c r="BE138" s="2">
        <f t="shared" si="48"/>
        <v>0</v>
      </c>
      <c r="BF138" s="2">
        <f t="shared" si="48"/>
        <v>0</v>
      </c>
      <c r="BG138" s="193">
        <f t="shared" si="48"/>
        <v>214214092000</v>
      </c>
      <c r="BH138" s="2"/>
    </row>
    <row r="139" spans="1:60" s="4" customFormat="1" ht="29.25" customHeight="1">
      <c r="A139" s="314" t="s">
        <v>36</v>
      </c>
      <c r="B139" s="320" t="s">
        <v>37</v>
      </c>
      <c r="C139" s="320" t="s">
        <v>38</v>
      </c>
      <c r="D139" s="320" t="s">
        <v>40</v>
      </c>
      <c r="E139" s="317" t="s">
        <v>41</v>
      </c>
      <c r="F139" s="111" t="s">
        <v>42</v>
      </c>
      <c r="G139" s="318" t="s">
        <v>43</v>
      </c>
      <c r="H139" s="318" t="s">
        <v>44</v>
      </c>
      <c r="I139" s="112" t="s">
        <v>45</v>
      </c>
      <c r="J139" s="255" t="s">
        <v>481</v>
      </c>
      <c r="K139" s="258" t="s">
        <v>498</v>
      </c>
      <c r="L139" s="258"/>
      <c r="M139" s="258"/>
      <c r="N139" s="258"/>
      <c r="O139" s="236" t="s">
        <v>3</v>
      </c>
      <c r="P139" s="236" t="s">
        <v>50</v>
      </c>
      <c r="Q139" s="272" t="s">
        <v>4</v>
      </c>
      <c r="R139" s="273"/>
      <c r="S139" s="273"/>
      <c r="T139" s="273"/>
      <c r="U139" s="273"/>
      <c r="V139" s="273"/>
      <c r="W139" s="273"/>
      <c r="X139" s="273"/>
      <c r="Y139" s="273"/>
      <c r="Z139" s="273"/>
      <c r="AA139" s="274"/>
      <c r="AB139" s="173"/>
      <c r="AC139" s="236" t="s">
        <v>5</v>
      </c>
      <c r="AD139" s="236" t="s">
        <v>6</v>
      </c>
      <c r="AE139" s="264" t="s">
        <v>7</v>
      </c>
      <c r="AF139" s="258"/>
      <c r="AG139" s="258"/>
      <c r="AH139" s="258"/>
      <c r="AI139" s="258"/>
      <c r="AJ139" s="258"/>
      <c r="AK139" s="258"/>
      <c r="AL139" s="258"/>
      <c r="AM139" s="258"/>
      <c r="AN139" s="258"/>
      <c r="AO139" s="258"/>
      <c r="AP139" s="258"/>
      <c r="AQ139" s="258"/>
      <c r="AR139" s="258"/>
      <c r="AS139" s="258"/>
      <c r="AT139" s="270" t="s">
        <v>8</v>
      </c>
      <c r="AU139" s="271"/>
      <c r="AV139" s="264" t="s">
        <v>9</v>
      </c>
      <c r="AW139" s="265"/>
      <c r="AX139" s="264" t="s">
        <v>10</v>
      </c>
      <c r="AY139" s="258"/>
      <c r="AZ139" s="236" t="s">
        <v>30</v>
      </c>
      <c r="BA139" s="236" t="s">
        <v>31</v>
      </c>
      <c r="BB139" s="226" t="s">
        <v>485</v>
      </c>
      <c r="BC139" s="236" t="s">
        <v>32</v>
      </c>
      <c r="BD139" s="226" t="s">
        <v>491</v>
      </c>
      <c r="BE139" s="226" t="s">
        <v>490</v>
      </c>
      <c r="BF139" s="226" t="s">
        <v>482</v>
      </c>
      <c r="BG139" s="267" t="s">
        <v>484</v>
      </c>
      <c r="BH139" s="266" t="s">
        <v>522</v>
      </c>
    </row>
    <row r="140" spans="1:60" s="4" customFormat="1" ht="26.25" customHeight="1">
      <c r="A140" s="315"/>
      <c r="B140" s="320"/>
      <c r="C140" s="320"/>
      <c r="D140" s="320"/>
      <c r="E140" s="317"/>
      <c r="F140" s="320" t="s">
        <v>39</v>
      </c>
      <c r="G140" s="318"/>
      <c r="H140" s="318"/>
      <c r="I140" s="318" t="s">
        <v>385</v>
      </c>
      <c r="J140" s="256"/>
      <c r="K140" s="107" t="s">
        <v>497</v>
      </c>
      <c r="L140" s="264" t="s">
        <v>0</v>
      </c>
      <c r="M140" s="258"/>
      <c r="N140" s="106" t="s">
        <v>47</v>
      </c>
      <c r="O140" s="237"/>
      <c r="P140" s="237"/>
      <c r="Q140" s="236" t="s">
        <v>2</v>
      </c>
      <c r="R140" s="236" t="s">
        <v>11</v>
      </c>
      <c r="S140" s="236" t="s">
        <v>12</v>
      </c>
      <c r="T140" s="236" t="s">
        <v>11</v>
      </c>
      <c r="U140" s="236" t="s">
        <v>1</v>
      </c>
      <c r="V140" s="236" t="s">
        <v>11</v>
      </c>
      <c r="W140" s="236" t="s">
        <v>13</v>
      </c>
      <c r="X140" s="236" t="s">
        <v>11</v>
      </c>
      <c r="Y140" s="236" t="s">
        <v>14</v>
      </c>
      <c r="Z140" s="236" t="s">
        <v>11</v>
      </c>
      <c r="AA140" s="226" t="s">
        <v>483</v>
      </c>
      <c r="AB140" s="226" t="s">
        <v>483</v>
      </c>
      <c r="AC140" s="237"/>
      <c r="AD140" s="237"/>
      <c r="AE140" s="236" t="s">
        <v>15</v>
      </c>
      <c r="AF140" s="236" t="s">
        <v>16</v>
      </c>
      <c r="AG140" s="236" t="s">
        <v>17</v>
      </c>
      <c r="AH140" s="236" t="s">
        <v>18</v>
      </c>
      <c r="AI140" s="108"/>
      <c r="AJ140" s="108"/>
      <c r="AK140" s="236" t="s">
        <v>19</v>
      </c>
      <c r="AL140" s="236" t="s">
        <v>20</v>
      </c>
      <c r="AM140" s="236" t="s">
        <v>21</v>
      </c>
      <c r="AN140" s="236" t="s">
        <v>22</v>
      </c>
      <c r="AO140" s="226" t="s">
        <v>486</v>
      </c>
      <c r="AP140" s="226" t="s">
        <v>488</v>
      </c>
      <c r="AQ140" s="226" t="s">
        <v>489</v>
      </c>
      <c r="AR140" s="226" t="s">
        <v>487</v>
      </c>
      <c r="AS140" s="236" t="s">
        <v>23</v>
      </c>
      <c r="AT140" s="236" t="s">
        <v>24</v>
      </c>
      <c r="AU140" s="236" t="s">
        <v>25</v>
      </c>
      <c r="AV140" s="236" t="s">
        <v>26</v>
      </c>
      <c r="AW140" s="236" t="s">
        <v>27</v>
      </c>
      <c r="AX140" s="236" t="s">
        <v>28</v>
      </c>
      <c r="AY140" s="236" t="s">
        <v>29</v>
      </c>
      <c r="AZ140" s="237"/>
      <c r="BA140" s="237"/>
      <c r="BB140" s="226"/>
      <c r="BC140" s="237"/>
      <c r="BD140" s="226"/>
      <c r="BE140" s="226"/>
      <c r="BF140" s="226"/>
      <c r="BG140" s="268"/>
      <c r="BH140" s="266"/>
    </row>
    <row r="141" spans="1:60" ht="42.75" customHeight="1">
      <c r="A141" s="315"/>
      <c r="B141" s="320"/>
      <c r="C141" s="320"/>
      <c r="D141" s="320"/>
      <c r="E141" s="317"/>
      <c r="F141" s="320"/>
      <c r="G141" s="318"/>
      <c r="H141" s="318"/>
      <c r="I141" s="318"/>
      <c r="J141" s="256"/>
      <c r="K141" s="107" t="s">
        <v>500</v>
      </c>
      <c r="L141" s="93" t="s">
        <v>33</v>
      </c>
      <c r="M141" s="93" t="s">
        <v>34</v>
      </c>
      <c r="N141" s="93" t="s">
        <v>35</v>
      </c>
      <c r="O141" s="237"/>
      <c r="P141" s="237"/>
      <c r="Q141" s="237"/>
      <c r="R141" s="237"/>
      <c r="S141" s="237"/>
      <c r="T141" s="237"/>
      <c r="U141" s="237"/>
      <c r="V141" s="237"/>
      <c r="W141" s="237"/>
      <c r="X141" s="237"/>
      <c r="Y141" s="237"/>
      <c r="Z141" s="237"/>
      <c r="AA141" s="226"/>
      <c r="AB141" s="226"/>
      <c r="AC141" s="237"/>
      <c r="AD141" s="237"/>
      <c r="AE141" s="237"/>
      <c r="AF141" s="237"/>
      <c r="AG141" s="237"/>
      <c r="AH141" s="237"/>
      <c r="AI141" s="109"/>
      <c r="AJ141" s="109"/>
      <c r="AK141" s="237"/>
      <c r="AL141" s="237"/>
      <c r="AM141" s="237"/>
      <c r="AN141" s="237"/>
      <c r="AO141" s="226"/>
      <c r="AP141" s="226"/>
      <c r="AQ141" s="226"/>
      <c r="AR141" s="226"/>
      <c r="AS141" s="237"/>
      <c r="AT141" s="237"/>
      <c r="AU141" s="237"/>
      <c r="AV141" s="237"/>
      <c r="AW141" s="237"/>
      <c r="AX141" s="237"/>
      <c r="AY141" s="237"/>
      <c r="AZ141" s="237"/>
      <c r="BA141" s="237"/>
      <c r="BB141" s="226"/>
      <c r="BC141" s="237"/>
      <c r="BD141" s="226"/>
      <c r="BE141" s="226"/>
      <c r="BF141" s="226"/>
      <c r="BG141" s="268"/>
      <c r="BH141" s="266"/>
    </row>
    <row r="142" spans="1:60" s="4" customFormat="1" ht="33.75" customHeight="1">
      <c r="A142" s="316"/>
      <c r="B142" s="320"/>
      <c r="C142" s="320"/>
      <c r="D142" s="320"/>
      <c r="E142" s="317"/>
      <c r="F142" s="320"/>
      <c r="G142" s="319"/>
      <c r="H142" s="318"/>
      <c r="I142" s="318"/>
      <c r="J142" s="257"/>
      <c r="K142" s="144" t="s">
        <v>499</v>
      </c>
      <c r="L142" s="94" t="s">
        <v>48</v>
      </c>
      <c r="M142" s="94" t="s">
        <v>49</v>
      </c>
      <c r="N142" s="94" t="s">
        <v>51</v>
      </c>
      <c r="O142" s="238"/>
      <c r="P142" s="238"/>
      <c r="Q142" s="238"/>
      <c r="R142" s="238"/>
      <c r="S142" s="238"/>
      <c r="T142" s="238"/>
      <c r="U142" s="238"/>
      <c r="V142" s="238"/>
      <c r="W142" s="238"/>
      <c r="X142" s="238"/>
      <c r="Y142" s="238"/>
      <c r="Z142" s="238"/>
      <c r="AA142" s="226"/>
      <c r="AB142" s="226"/>
      <c r="AC142" s="238"/>
      <c r="AD142" s="238"/>
      <c r="AE142" s="238"/>
      <c r="AF142" s="238"/>
      <c r="AG142" s="238"/>
      <c r="AH142" s="238"/>
      <c r="AI142" s="110"/>
      <c r="AJ142" s="110"/>
      <c r="AK142" s="238"/>
      <c r="AL142" s="238"/>
      <c r="AM142" s="238"/>
      <c r="AN142" s="238"/>
      <c r="AO142" s="226"/>
      <c r="AP142" s="226"/>
      <c r="AQ142" s="226"/>
      <c r="AR142" s="226"/>
      <c r="AS142" s="238"/>
      <c r="AT142" s="238"/>
      <c r="AU142" s="238"/>
      <c r="AV142" s="238"/>
      <c r="AW142" s="238"/>
      <c r="AX142" s="238"/>
      <c r="AY142" s="238"/>
      <c r="AZ142" s="238"/>
      <c r="BA142" s="238"/>
      <c r="BB142" s="226"/>
      <c r="BC142" s="238"/>
      <c r="BD142" s="226"/>
      <c r="BE142" s="226"/>
      <c r="BF142" s="226"/>
      <c r="BG142" s="269"/>
      <c r="BH142" s="266"/>
    </row>
    <row r="143" spans="1:60" ht="45" customHeight="1">
      <c r="A143" s="319" t="s">
        <v>386</v>
      </c>
      <c r="B143" s="322" t="s">
        <v>387</v>
      </c>
      <c r="C143" s="324" t="s">
        <v>388</v>
      </c>
      <c r="D143" s="166" t="s">
        <v>390</v>
      </c>
      <c r="E143" s="166">
        <v>14</v>
      </c>
      <c r="F143" s="166" t="s">
        <v>391</v>
      </c>
      <c r="G143" s="120" t="s">
        <v>475</v>
      </c>
      <c r="H143" s="118">
        <v>14</v>
      </c>
      <c r="I143" s="105" t="s">
        <v>392</v>
      </c>
      <c r="J143" s="97">
        <v>550000000</v>
      </c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  <c r="AQ143" s="97"/>
      <c r="AR143" s="97"/>
      <c r="AS143" s="97"/>
      <c r="AT143" s="97"/>
      <c r="AU143" s="97"/>
      <c r="AV143" s="97"/>
      <c r="AW143" s="97"/>
      <c r="AX143" s="97"/>
      <c r="AY143" s="97"/>
      <c r="AZ143" s="97"/>
      <c r="BA143" s="97"/>
      <c r="BB143" s="97"/>
      <c r="BC143" s="97"/>
      <c r="BD143" s="97"/>
      <c r="BE143" s="97"/>
      <c r="BF143" s="97"/>
      <c r="BG143" s="194">
        <f t="shared" ref="BG143:BG150" si="49">SUM(J143:BF143)</f>
        <v>550000000</v>
      </c>
      <c r="BH143" s="59" t="s">
        <v>389</v>
      </c>
    </row>
    <row r="144" spans="1:60" ht="54" customHeight="1">
      <c r="A144" s="321"/>
      <c r="B144" s="323"/>
      <c r="C144" s="325"/>
      <c r="D144" s="166" t="s">
        <v>393</v>
      </c>
      <c r="E144" s="105">
        <v>1</v>
      </c>
      <c r="F144" s="105" t="s">
        <v>394</v>
      </c>
      <c r="G144" s="120" t="s">
        <v>476</v>
      </c>
      <c r="H144" s="119">
        <v>1</v>
      </c>
      <c r="I144" s="105" t="s">
        <v>394</v>
      </c>
      <c r="J144" s="97">
        <v>250000000</v>
      </c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97"/>
      <c r="AW144" s="97"/>
      <c r="AX144" s="97"/>
      <c r="AY144" s="97"/>
      <c r="AZ144" s="97"/>
      <c r="BA144" s="97"/>
      <c r="BB144" s="97"/>
      <c r="BC144" s="97"/>
      <c r="BD144" s="97"/>
      <c r="BE144" s="97"/>
      <c r="BF144" s="97"/>
      <c r="BG144" s="194">
        <f t="shared" si="49"/>
        <v>250000000</v>
      </c>
      <c r="BH144" s="59" t="s">
        <v>389</v>
      </c>
    </row>
    <row r="145" spans="1:60" ht="78" customHeight="1">
      <c r="A145" s="321"/>
      <c r="B145" s="323"/>
      <c r="C145" s="105" t="s">
        <v>396</v>
      </c>
      <c r="D145" s="105" t="s">
        <v>397</v>
      </c>
      <c r="E145" s="105" t="s">
        <v>398</v>
      </c>
      <c r="F145" s="105" t="s">
        <v>399</v>
      </c>
      <c r="G145" s="120" t="s">
        <v>477</v>
      </c>
      <c r="H145" s="105" t="s">
        <v>398</v>
      </c>
      <c r="I145" s="105" t="s">
        <v>399</v>
      </c>
      <c r="J145" s="97">
        <v>300000000</v>
      </c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97"/>
      <c r="AS145" s="97"/>
      <c r="AT145" s="97"/>
      <c r="AU145" s="97"/>
      <c r="AV145" s="97"/>
      <c r="AW145" s="97"/>
      <c r="AX145" s="97"/>
      <c r="AY145" s="97"/>
      <c r="AZ145" s="97"/>
      <c r="BA145" s="97"/>
      <c r="BB145" s="97"/>
      <c r="BC145" s="97"/>
      <c r="BD145" s="97"/>
      <c r="BE145" s="97">
        <v>100000000</v>
      </c>
      <c r="BF145" s="97"/>
      <c r="BG145" s="194">
        <f t="shared" si="49"/>
        <v>400000000</v>
      </c>
      <c r="BH145" s="59" t="s">
        <v>395</v>
      </c>
    </row>
    <row r="146" spans="1:60" ht="28.5" customHeight="1">
      <c r="A146" s="321"/>
      <c r="B146" s="221" t="s">
        <v>524</v>
      </c>
      <c r="C146" s="222"/>
      <c r="D146" s="243"/>
      <c r="E146" s="68"/>
      <c r="F146" s="68"/>
      <c r="G146" s="68">
        <f t="shared" ref="G146:AW146" si="50">SUM(G143:G145)</f>
        <v>0</v>
      </c>
      <c r="H146" s="68">
        <f t="shared" si="50"/>
        <v>15</v>
      </c>
      <c r="I146" s="68">
        <f t="shared" si="50"/>
        <v>0</v>
      </c>
      <c r="J146" s="47">
        <f t="shared" si="50"/>
        <v>1100000000</v>
      </c>
      <c r="K146" s="47">
        <f t="shared" si="50"/>
        <v>0</v>
      </c>
      <c r="L146" s="47">
        <f t="shared" si="50"/>
        <v>0</v>
      </c>
      <c r="M146" s="47">
        <f t="shared" si="50"/>
        <v>0</v>
      </c>
      <c r="N146" s="47">
        <f t="shared" si="50"/>
        <v>0</v>
      </c>
      <c r="O146" s="47">
        <f t="shared" si="50"/>
        <v>0</v>
      </c>
      <c r="P146" s="47">
        <f t="shared" si="50"/>
        <v>0</v>
      </c>
      <c r="Q146" s="47">
        <f t="shared" si="50"/>
        <v>0</v>
      </c>
      <c r="R146" s="47">
        <f t="shared" si="50"/>
        <v>0</v>
      </c>
      <c r="S146" s="47">
        <f t="shared" si="50"/>
        <v>0</v>
      </c>
      <c r="T146" s="47">
        <f t="shared" si="50"/>
        <v>0</v>
      </c>
      <c r="U146" s="47">
        <f t="shared" si="50"/>
        <v>0</v>
      </c>
      <c r="V146" s="47">
        <f t="shared" si="50"/>
        <v>0</v>
      </c>
      <c r="W146" s="47">
        <f t="shared" si="50"/>
        <v>0</v>
      </c>
      <c r="X146" s="47">
        <f t="shared" si="50"/>
        <v>0</v>
      </c>
      <c r="Y146" s="47">
        <f t="shared" si="50"/>
        <v>0</v>
      </c>
      <c r="Z146" s="47">
        <f t="shared" si="50"/>
        <v>0</v>
      </c>
      <c r="AA146" s="47">
        <f t="shared" si="50"/>
        <v>0</v>
      </c>
      <c r="AB146" s="47">
        <f>SUM(AB143:AB145)</f>
        <v>0</v>
      </c>
      <c r="AC146" s="47">
        <f t="shared" si="50"/>
        <v>0</v>
      </c>
      <c r="AD146" s="47">
        <f t="shared" si="50"/>
        <v>0</v>
      </c>
      <c r="AE146" s="47">
        <f t="shared" si="50"/>
        <v>0</v>
      </c>
      <c r="AF146" s="47">
        <f t="shared" si="50"/>
        <v>0</v>
      </c>
      <c r="AG146" s="47">
        <f t="shared" si="50"/>
        <v>0</v>
      </c>
      <c r="AH146" s="47">
        <f t="shared" si="50"/>
        <v>0</v>
      </c>
      <c r="AI146" s="47">
        <f t="shared" si="50"/>
        <v>0</v>
      </c>
      <c r="AJ146" s="47">
        <f t="shared" si="50"/>
        <v>0</v>
      </c>
      <c r="AK146" s="47">
        <f t="shared" si="50"/>
        <v>0</v>
      </c>
      <c r="AL146" s="47">
        <f t="shared" si="50"/>
        <v>0</v>
      </c>
      <c r="AM146" s="47">
        <f t="shared" si="50"/>
        <v>0</v>
      </c>
      <c r="AN146" s="47">
        <f t="shared" si="50"/>
        <v>0</v>
      </c>
      <c r="AO146" s="47">
        <f t="shared" si="50"/>
        <v>0</v>
      </c>
      <c r="AP146" s="47">
        <f t="shared" si="50"/>
        <v>0</v>
      </c>
      <c r="AQ146" s="47">
        <f t="shared" si="50"/>
        <v>0</v>
      </c>
      <c r="AR146" s="47">
        <f t="shared" si="50"/>
        <v>0</v>
      </c>
      <c r="AS146" s="47">
        <f t="shared" si="50"/>
        <v>0</v>
      </c>
      <c r="AT146" s="47">
        <f t="shared" si="50"/>
        <v>0</v>
      </c>
      <c r="AU146" s="47">
        <f t="shared" si="50"/>
        <v>0</v>
      </c>
      <c r="AV146" s="47">
        <f t="shared" si="50"/>
        <v>0</v>
      </c>
      <c r="AW146" s="47">
        <f t="shared" si="50"/>
        <v>0</v>
      </c>
      <c r="AX146" s="47">
        <f t="shared" ref="AX146:BF146" si="51">SUM(AX143:AX145)</f>
        <v>0</v>
      </c>
      <c r="AY146" s="47">
        <f t="shared" si="51"/>
        <v>0</v>
      </c>
      <c r="AZ146" s="47">
        <f t="shared" si="51"/>
        <v>0</v>
      </c>
      <c r="BA146" s="47">
        <f t="shared" si="51"/>
        <v>0</v>
      </c>
      <c r="BB146" s="47">
        <f t="shared" si="51"/>
        <v>0</v>
      </c>
      <c r="BC146" s="47">
        <f t="shared" si="51"/>
        <v>0</v>
      </c>
      <c r="BD146" s="47">
        <f t="shared" si="51"/>
        <v>0</v>
      </c>
      <c r="BE146" s="47">
        <f t="shared" si="51"/>
        <v>100000000</v>
      </c>
      <c r="BF146" s="47">
        <f t="shared" si="51"/>
        <v>0</v>
      </c>
      <c r="BG146" s="209">
        <f t="shared" si="49"/>
        <v>1200000000</v>
      </c>
      <c r="BH146" s="47"/>
    </row>
    <row r="147" spans="1:60" ht="60.75" customHeight="1">
      <c r="A147" s="321"/>
      <c r="B147" s="322" t="s">
        <v>400</v>
      </c>
      <c r="C147" s="324" t="s">
        <v>401</v>
      </c>
      <c r="D147" s="105" t="s">
        <v>407</v>
      </c>
      <c r="E147" s="104">
        <v>14</v>
      </c>
      <c r="F147" s="105" t="s">
        <v>402</v>
      </c>
      <c r="G147" s="120" t="s">
        <v>478</v>
      </c>
      <c r="H147" s="104">
        <v>14</v>
      </c>
      <c r="I147" s="105" t="s">
        <v>403</v>
      </c>
      <c r="J147" s="97">
        <v>50000000</v>
      </c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97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97"/>
      <c r="BF147" s="97"/>
      <c r="BG147" s="194">
        <f t="shared" si="49"/>
        <v>50000000</v>
      </c>
      <c r="BH147" s="59" t="s">
        <v>60</v>
      </c>
    </row>
    <row r="148" spans="1:60" ht="52.5" customHeight="1">
      <c r="A148" s="321"/>
      <c r="B148" s="326"/>
      <c r="C148" s="325"/>
      <c r="D148" s="105" t="s">
        <v>521</v>
      </c>
      <c r="E148" s="104">
        <v>200</v>
      </c>
      <c r="F148" s="105" t="s">
        <v>404</v>
      </c>
      <c r="G148" s="120" t="s">
        <v>479</v>
      </c>
      <c r="H148" s="104">
        <v>200</v>
      </c>
      <c r="I148" s="105" t="s">
        <v>405</v>
      </c>
      <c r="J148" s="97">
        <v>50000000</v>
      </c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97"/>
      <c r="BF148" s="97"/>
      <c r="BG148" s="194">
        <f t="shared" si="49"/>
        <v>50000000</v>
      </c>
      <c r="BH148" s="59" t="s">
        <v>60</v>
      </c>
    </row>
    <row r="149" spans="1:60" s="128" customFormat="1" ht="33.75" customHeight="1">
      <c r="A149" s="97"/>
      <c r="B149" s="221" t="s">
        <v>524</v>
      </c>
      <c r="C149" s="222"/>
      <c r="D149" s="222"/>
      <c r="E149" s="169"/>
      <c r="F149" s="169"/>
      <c r="G149" s="170"/>
      <c r="H149" s="143"/>
      <c r="I149" s="143"/>
      <c r="J149" s="143">
        <f t="shared" ref="J149:AW149" si="52">SUM(J147:J148)</f>
        <v>100000000</v>
      </c>
      <c r="K149" s="126">
        <f t="shared" si="52"/>
        <v>0</v>
      </c>
      <c r="L149" s="126">
        <f t="shared" si="52"/>
        <v>0</v>
      </c>
      <c r="M149" s="126">
        <f t="shared" si="52"/>
        <v>0</v>
      </c>
      <c r="N149" s="126">
        <f t="shared" si="52"/>
        <v>0</v>
      </c>
      <c r="O149" s="126">
        <f t="shared" si="52"/>
        <v>0</v>
      </c>
      <c r="P149" s="126">
        <f t="shared" si="52"/>
        <v>0</v>
      </c>
      <c r="Q149" s="126">
        <f t="shared" si="52"/>
        <v>0</v>
      </c>
      <c r="R149" s="126">
        <f t="shared" si="52"/>
        <v>0</v>
      </c>
      <c r="S149" s="126">
        <f t="shared" si="52"/>
        <v>0</v>
      </c>
      <c r="T149" s="126">
        <f t="shared" si="52"/>
        <v>0</v>
      </c>
      <c r="U149" s="126">
        <f t="shared" si="52"/>
        <v>0</v>
      </c>
      <c r="V149" s="126">
        <f t="shared" si="52"/>
        <v>0</v>
      </c>
      <c r="W149" s="126">
        <f t="shared" si="52"/>
        <v>0</v>
      </c>
      <c r="X149" s="126">
        <f t="shared" si="52"/>
        <v>0</v>
      </c>
      <c r="Y149" s="126">
        <f t="shared" si="52"/>
        <v>0</v>
      </c>
      <c r="Z149" s="126">
        <f t="shared" si="52"/>
        <v>0</v>
      </c>
      <c r="AA149" s="126">
        <f t="shared" si="52"/>
        <v>0</v>
      </c>
      <c r="AB149" s="126">
        <f>SUM(AB147:AB148)</f>
        <v>0</v>
      </c>
      <c r="AC149" s="126">
        <f t="shared" si="52"/>
        <v>0</v>
      </c>
      <c r="AD149" s="126">
        <f t="shared" si="52"/>
        <v>0</v>
      </c>
      <c r="AE149" s="126">
        <f t="shared" si="52"/>
        <v>0</v>
      </c>
      <c r="AF149" s="126">
        <f t="shared" si="52"/>
        <v>0</v>
      </c>
      <c r="AG149" s="126">
        <f t="shared" si="52"/>
        <v>0</v>
      </c>
      <c r="AH149" s="126">
        <f t="shared" si="52"/>
        <v>0</v>
      </c>
      <c r="AI149" s="126">
        <f t="shared" si="52"/>
        <v>0</v>
      </c>
      <c r="AJ149" s="126">
        <f t="shared" si="52"/>
        <v>0</v>
      </c>
      <c r="AK149" s="126">
        <f t="shared" si="52"/>
        <v>0</v>
      </c>
      <c r="AL149" s="126">
        <f t="shared" si="52"/>
        <v>0</v>
      </c>
      <c r="AM149" s="126">
        <f t="shared" si="52"/>
        <v>0</v>
      </c>
      <c r="AN149" s="126">
        <f t="shared" si="52"/>
        <v>0</v>
      </c>
      <c r="AO149" s="126">
        <f t="shared" si="52"/>
        <v>0</v>
      </c>
      <c r="AP149" s="126">
        <f t="shared" si="52"/>
        <v>0</v>
      </c>
      <c r="AQ149" s="126">
        <f t="shared" si="52"/>
        <v>0</v>
      </c>
      <c r="AR149" s="126">
        <f t="shared" si="52"/>
        <v>0</v>
      </c>
      <c r="AS149" s="126">
        <f t="shared" si="52"/>
        <v>0</v>
      </c>
      <c r="AT149" s="126">
        <f t="shared" si="52"/>
        <v>0</v>
      </c>
      <c r="AU149" s="126">
        <f t="shared" si="52"/>
        <v>0</v>
      </c>
      <c r="AV149" s="126">
        <f t="shared" si="52"/>
        <v>0</v>
      </c>
      <c r="AW149" s="126">
        <f t="shared" si="52"/>
        <v>0</v>
      </c>
      <c r="AX149" s="126">
        <f t="shared" ref="AX149:BF149" si="53">SUM(AX147:AX148)</f>
        <v>0</v>
      </c>
      <c r="AY149" s="126">
        <f t="shared" si="53"/>
        <v>0</v>
      </c>
      <c r="AZ149" s="126">
        <f t="shared" si="53"/>
        <v>0</v>
      </c>
      <c r="BA149" s="126">
        <f t="shared" si="53"/>
        <v>0</v>
      </c>
      <c r="BB149" s="126">
        <f t="shared" si="53"/>
        <v>0</v>
      </c>
      <c r="BC149" s="126">
        <f t="shared" si="53"/>
        <v>0</v>
      </c>
      <c r="BD149" s="126">
        <f t="shared" si="53"/>
        <v>0</v>
      </c>
      <c r="BE149" s="126">
        <f t="shared" si="53"/>
        <v>0</v>
      </c>
      <c r="BF149" s="126">
        <f t="shared" si="53"/>
        <v>0</v>
      </c>
      <c r="BG149" s="195">
        <f t="shared" si="49"/>
        <v>100000000</v>
      </c>
      <c r="BH149" s="126"/>
    </row>
    <row r="150" spans="1:60" s="128" customFormat="1" ht="30" customHeight="1">
      <c r="A150" s="82"/>
      <c r="B150" s="223" t="s">
        <v>525</v>
      </c>
      <c r="C150" s="224"/>
      <c r="D150" s="224"/>
      <c r="E150" s="171"/>
      <c r="F150" s="171"/>
      <c r="G150" s="172"/>
      <c r="H150" s="129"/>
      <c r="I150" s="129"/>
      <c r="J150" s="129">
        <f t="shared" ref="J150:AW150" si="54">+J146+J149</f>
        <v>1200000000</v>
      </c>
      <c r="K150" s="129">
        <f t="shared" si="54"/>
        <v>0</v>
      </c>
      <c r="L150" s="129">
        <f t="shared" si="54"/>
        <v>0</v>
      </c>
      <c r="M150" s="129">
        <f t="shared" si="54"/>
        <v>0</v>
      </c>
      <c r="N150" s="129">
        <f t="shared" si="54"/>
        <v>0</v>
      </c>
      <c r="O150" s="129">
        <f t="shared" si="54"/>
        <v>0</v>
      </c>
      <c r="P150" s="129">
        <f t="shared" si="54"/>
        <v>0</v>
      </c>
      <c r="Q150" s="129">
        <f t="shared" si="54"/>
        <v>0</v>
      </c>
      <c r="R150" s="129">
        <f t="shared" si="54"/>
        <v>0</v>
      </c>
      <c r="S150" s="129">
        <f t="shared" si="54"/>
        <v>0</v>
      </c>
      <c r="T150" s="129">
        <f t="shared" si="54"/>
        <v>0</v>
      </c>
      <c r="U150" s="129">
        <f t="shared" si="54"/>
        <v>0</v>
      </c>
      <c r="V150" s="129">
        <f t="shared" si="54"/>
        <v>0</v>
      </c>
      <c r="W150" s="129">
        <f t="shared" si="54"/>
        <v>0</v>
      </c>
      <c r="X150" s="129">
        <f t="shared" si="54"/>
        <v>0</v>
      </c>
      <c r="Y150" s="129">
        <f t="shared" si="54"/>
        <v>0</v>
      </c>
      <c r="Z150" s="129">
        <f t="shared" si="54"/>
        <v>0</v>
      </c>
      <c r="AA150" s="129">
        <f t="shared" si="54"/>
        <v>0</v>
      </c>
      <c r="AB150" s="129">
        <f>+AB146+AB149</f>
        <v>0</v>
      </c>
      <c r="AC150" s="129">
        <f t="shared" si="54"/>
        <v>0</v>
      </c>
      <c r="AD150" s="129">
        <f t="shared" si="54"/>
        <v>0</v>
      </c>
      <c r="AE150" s="129">
        <f t="shared" si="54"/>
        <v>0</v>
      </c>
      <c r="AF150" s="129">
        <f t="shared" si="54"/>
        <v>0</v>
      </c>
      <c r="AG150" s="129">
        <f t="shared" si="54"/>
        <v>0</v>
      </c>
      <c r="AH150" s="129">
        <f t="shared" si="54"/>
        <v>0</v>
      </c>
      <c r="AI150" s="129">
        <f t="shared" si="54"/>
        <v>0</v>
      </c>
      <c r="AJ150" s="129">
        <f t="shared" si="54"/>
        <v>0</v>
      </c>
      <c r="AK150" s="129">
        <f t="shared" si="54"/>
        <v>0</v>
      </c>
      <c r="AL150" s="129">
        <f t="shared" si="54"/>
        <v>0</v>
      </c>
      <c r="AM150" s="129">
        <f t="shared" si="54"/>
        <v>0</v>
      </c>
      <c r="AN150" s="129">
        <f t="shared" si="54"/>
        <v>0</v>
      </c>
      <c r="AO150" s="129">
        <f t="shared" si="54"/>
        <v>0</v>
      </c>
      <c r="AP150" s="129">
        <f t="shared" si="54"/>
        <v>0</v>
      </c>
      <c r="AQ150" s="129">
        <f t="shared" si="54"/>
        <v>0</v>
      </c>
      <c r="AR150" s="129">
        <f t="shared" si="54"/>
        <v>0</v>
      </c>
      <c r="AS150" s="129">
        <f t="shared" si="54"/>
        <v>0</v>
      </c>
      <c r="AT150" s="129">
        <f t="shared" si="54"/>
        <v>0</v>
      </c>
      <c r="AU150" s="129">
        <f t="shared" si="54"/>
        <v>0</v>
      </c>
      <c r="AV150" s="129">
        <f t="shared" si="54"/>
        <v>0</v>
      </c>
      <c r="AW150" s="129">
        <f t="shared" si="54"/>
        <v>0</v>
      </c>
      <c r="AX150" s="129">
        <f t="shared" ref="AX150:BF150" si="55">+AX146+AX149</f>
        <v>0</v>
      </c>
      <c r="AY150" s="129">
        <f t="shared" si="55"/>
        <v>0</v>
      </c>
      <c r="AZ150" s="129">
        <f t="shared" si="55"/>
        <v>0</v>
      </c>
      <c r="BA150" s="129">
        <f t="shared" si="55"/>
        <v>0</v>
      </c>
      <c r="BB150" s="129">
        <f t="shared" si="55"/>
        <v>0</v>
      </c>
      <c r="BC150" s="129">
        <f t="shared" si="55"/>
        <v>0</v>
      </c>
      <c r="BD150" s="129">
        <f t="shared" si="55"/>
        <v>0</v>
      </c>
      <c r="BE150" s="129">
        <f t="shared" si="55"/>
        <v>100000000</v>
      </c>
      <c r="BF150" s="129">
        <f t="shared" si="55"/>
        <v>0</v>
      </c>
      <c r="BG150" s="196">
        <f t="shared" si="49"/>
        <v>1300000000</v>
      </c>
      <c r="BH150" s="129"/>
    </row>
    <row r="151" spans="1:60" s="128" customFormat="1">
      <c r="A151" s="82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97"/>
      <c r="BH151" s="127"/>
    </row>
    <row r="152" spans="1:60" s="131" customFormat="1" ht="44.25" customHeight="1">
      <c r="A152" s="100"/>
      <c r="B152" s="251" t="s">
        <v>527</v>
      </c>
      <c r="C152" s="252"/>
      <c r="D152" s="252"/>
      <c r="E152" s="252"/>
      <c r="F152" s="252"/>
      <c r="G152" s="253"/>
      <c r="H152" s="130"/>
      <c r="I152" s="130"/>
      <c r="J152" s="130">
        <f>+J15+J24+J41+J56+J138+J150</f>
        <v>3200000000</v>
      </c>
      <c r="K152" s="130">
        <f t="shared" ref="K152:BG152" si="56">+K15+K24+K41+K56+K138+K150</f>
        <v>187789963000</v>
      </c>
      <c r="L152" s="130">
        <f t="shared" si="56"/>
        <v>3575718000</v>
      </c>
      <c r="M152" s="130">
        <f t="shared" si="56"/>
        <v>12442599000</v>
      </c>
      <c r="N152" s="130">
        <f t="shared" si="56"/>
        <v>3055873000</v>
      </c>
      <c r="O152" s="130">
        <f t="shared" si="56"/>
        <v>2433521000</v>
      </c>
      <c r="P152" s="130">
        <f t="shared" si="56"/>
        <v>236104000</v>
      </c>
      <c r="Q152" s="130">
        <f t="shared" si="56"/>
        <v>1907931000</v>
      </c>
      <c r="R152" s="130">
        <f t="shared" si="56"/>
        <v>51973000</v>
      </c>
      <c r="S152" s="130">
        <f t="shared" si="56"/>
        <v>150536000</v>
      </c>
      <c r="T152" s="130">
        <f t="shared" si="56"/>
        <v>7737000</v>
      </c>
      <c r="U152" s="130">
        <f t="shared" si="56"/>
        <v>131786000</v>
      </c>
      <c r="V152" s="130">
        <f t="shared" si="56"/>
        <v>4331000</v>
      </c>
      <c r="W152" s="130">
        <f t="shared" si="56"/>
        <v>150363000</v>
      </c>
      <c r="X152" s="130">
        <f t="shared" si="56"/>
        <v>18802000</v>
      </c>
      <c r="Y152" s="130">
        <f t="shared" si="56"/>
        <v>150363000</v>
      </c>
      <c r="Z152" s="130">
        <f t="shared" si="56"/>
        <v>5169000</v>
      </c>
      <c r="AA152" s="130">
        <f t="shared" si="56"/>
        <v>376531000</v>
      </c>
      <c r="AB152" s="130">
        <f t="shared" si="56"/>
        <v>7351000</v>
      </c>
      <c r="AC152" s="130">
        <f t="shared" si="56"/>
        <v>602102000</v>
      </c>
      <c r="AD152" s="130">
        <f t="shared" si="56"/>
        <v>1081835000</v>
      </c>
      <c r="AE152" s="130">
        <f t="shared" si="56"/>
        <v>8900000</v>
      </c>
      <c r="AF152" s="130">
        <f t="shared" si="56"/>
        <v>39908000</v>
      </c>
      <c r="AG152" s="130">
        <f t="shared" si="56"/>
        <v>455542000</v>
      </c>
      <c r="AH152" s="130">
        <f t="shared" si="56"/>
        <v>68239000</v>
      </c>
      <c r="AI152" s="130">
        <f t="shared" si="56"/>
        <v>455542000</v>
      </c>
      <c r="AJ152" s="130">
        <f t="shared" si="56"/>
        <v>68239000</v>
      </c>
      <c r="AK152" s="130">
        <f t="shared" si="56"/>
        <v>3306000</v>
      </c>
      <c r="AL152" s="130">
        <f t="shared" si="56"/>
        <v>1995000</v>
      </c>
      <c r="AM152" s="130">
        <f t="shared" si="56"/>
        <v>20816000</v>
      </c>
      <c r="AN152" s="130">
        <f t="shared" si="56"/>
        <v>69840000</v>
      </c>
      <c r="AO152" s="130">
        <f t="shared" si="56"/>
        <v>0</v>
      </c>
      <c r="AP152" s="130">
        <f t="shared" si="56"/>
        <v>0</v>
      </c>
      <c r="AQ152" s="130">
        <f t="shared" si="56"/>
        <v>114116000</v>
      </c>
      <c r="AR152" s="130">
        <f t="shared" si="56"/>
        <v>9296000</v>
      </c>
      <c r="AS152" s="130">
        <f t="shared" si="56"/>
        <v>717964000</v>
      </c>
      <c r="AT152" s="130">
        <f t="shared" si="56"/>
        <v>1519332000</v>
      </c>
      <c r="AU152" s="130">
        <f t="shared" si="56"/>
        <v>3132000</v>
      </c>
      <c r="AV152" s="130">
        <f t="shared" si="56"/>
        <v>634662000</v>
      </c>
      <c r="AW152" s="130">
        <f t="shared" si="56"/>
        <v>1320000</v>
      </c>
      <c r="AX152" s="130">
        <f t="shared" si="56"/>
        <v>24090000</v>
      </c>
      <c r="AY152" s="130">
        <f t="shared" si="56"/>
        <v>227920000</v>
      </c>
      <c r="AZ152" s="130">
        <f t="shared" si="56"/>
        <v>5264000</v>
      </c>
      <c r="BA152" s="130">
        <f t="shared" si="56"/>
        <v>165067000</v>
      </c>
      <c r="BB152" s="130">
        <f t="shared" si="56"/>
        <v>46120000</v>
      </c>
      <c r="BC152" s="130">
        <f t="shared" si="56"/>
        <v>15615000</v>
      </c>
      <c r="BD152" s="130">
        <f t="shared" si="56"/>
        <v>1073410000</v>
      </c>
      <c r="BE152" s="130">
        <f t="shared" si="56"/>
        <v>100000000</v>
      </c>
      <c r="BF152" s="130">
        <f t="shared" si="56"/>
        <v>314695000</v>
      </c>
      <c r="BG152" s="130">
        <f t="shared" si="56"/>
        <v>223544918000</v>
      </c>
      <c r="BH152" s="130"/>
    </row>
    <row r="153" spans="1:60" s="174" customFormat="1" ht="22.5" customHeight="1">
      <c r="E153" s="175"/>
      <c r="G153" s="176"/>
      <c r="H153" s="176"/>
      <c r="I153" s="177"/>
      <c r="BG153" s="180"/>
      <c r="BH153" s="176"/>
    </row>
    <row r="154" spans="1:60" ht="22.5" customHeight="1">
      <c r="J154" s="178"/>
      <c r="K154" s="178"/>
      <c r="L154" s="178"/>
      <c r="M154" s="178"/>
      <c r="N154" s="178"/>
      <c r="O154" s="178"/>
      <c r="P154" s="178"/>
      <c r="Q154" s="178"/>
      <c r="R154" s="178"/>
      <c r="S154" s="178"/>
      <c r="T154" s="178"/>
      <c r="U154" s="178"/>
      <c r="V154" s="178"/>
      <c r="W154" s="178"/>
      <c r="X154" s="178"/>
      <c r="Y154" s="178"/>
      <c r="Z154" s="178"/>
      <c r="AA154" s="178"/>
      <c r="AB154" s="178"/>
      <c r="AC154" s="178"/>
      <c r="AD154" s="178"/>
      <c r="AE154" s="178"/>
      <c r="AF154" s="178"/>
      <c r="AG154" s="178"/>
      <c r="AH154" s="178"/>
      <c r="AI154" s="178"/>
      <c r="AJ154" s="178"/>
      <c r="AK154" s="178"/>
      <c r="AL154" s="178"/>
      <c r="AM154" s="178"/>
      <c r="AN154" s="178"/>
      <c r="AO154" s="178"/>
      <c r="AP154" s="178"/>
      <c r="AQ154" s="178"/>
      <c r="AR154" s="178"/>
      <c r="AS154" s="178"/>
      <c r="AT154" s="178"/>
      <c r="AU154" s="178"/>
      <c r="AV154" s="178"/>
      <c r="AW154" s="178"/>
      <c r="AX154" s="178"/>
      <c r="AY154" s="178"/>
      <c r="AZ154" s="178"/>
      <c r="BA154" s="178"/>
      <c r="BB154" s="178"/>
      <c r="BC154" s="178"/>
      <c r="BD154" s="178"/>
      <c r="BE154" s="178"/>
      <c r="BF154" s="178"/>
      <c r="BG154" s="180"/>
    </row>
    <row r="155" spans="1:60" ht="22.5" customHeight="1">
      <c r="BG155" s="180"/>
    </row>
    <row r="156" spans="1:60" ht="22.5" customHeight="1">
      <c r="BG156" s="180"/>
    </row>
    <row r="157" spans="1:60" ht="22.5" customHeight="1">
      <c r="BG157" s="180"/>
    </row>
    <row r="158" spans="1:60" ht="29.25" customHeight="1">
      <c r="A158" s="242" t="s">
        <v>494</v>
      </c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BG158" s="180"/>
    </row>
    <row r="159" spans="1:60" ht="29.25" customHeight="1">
      <c r="A159" s="242" t="s">
        <v>523</v>
      </c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</row>
  </sheetData>
  <mergeCells count="454">
    <mergeCell ref="B137:D137"/>
    <mergeCell ref="B146:D146"/>
    <mergeCell ref="A139:A142"/>
    <mergeCell ref="Z140:Z142"/>
    <mergeCell ref="AA140:AA142"/>
    <mergeCell ref="S140:S142"/>
    <mergeCell ref="T140:T142"/>
    <mergeCell ref="U140:U142"/>
    <mergeCell ref="V140:V142"/>
    <mergeCell ref="K139:N139"/>
    <mergeCell ref="E139:E142"/>
    <mergeCell ref="G139:G142"/>
    <mergeCell ref="H139:H142"/>
    <mergeCell ref="J139:J142"/>
    <mergeCell ref="I140:I142"/>
    <mergeCell ref="B139:B142"/>
    <mergeCell ref="C139:C142"/>
    <mergeCell ref="D139:D142"/>
    <mergeCell ref="F140:F142"/>
    <mergeCell ref="A143:A148"/>
    <mergeCell ref="B143:B145"/>
    <mergeCell ref="C143:C144"/>
    <mergeCell ref="B147:B148"/>
    <mergeCell ref="C147:C148"/>
    <mergeCell ref="Q140:Q142"/>
    <mergeCell ref="R140:R142"/>
    <mergeCell ref="AH140:AH142"/>
    <mergeCell ref="AK140:AK142"/>
    <mergeCell ref="W140:W142"/>
    <mergeCell ref="X140:X142"/>
    <mergeCell ref="Y140:Y142"/>
    <mergeCell ref="O139:O142"/>
    <mergeCell ref="P139:P142"/>
    <mergeCell ref="L140:M140"/>
    <mergeCell ref="Q139:AA139"/>
    <mergeCell ref="AE139:AS139"/>
    <mergeCell ref="AT139:AU139"/>
    <mergeCell ref="BG139:BG142"/>
    <mergeCell ref="AV140:AV142"/>
    <mergeCell ref="AW140:AW142"/>
    <mergeCell ref="AX140:AX142"/>
    <mergeCell ref="AY140:AY142"/>
    <mergeCell ref="AS140:AS142"/>
    <mergeCell ref="AT140:AT142"/>
    <mergeCell ref="AU140:AU142"/>
    <mergeCell ref="AF140:AF142"/>
    <mergeCell ref="AR140:AR142"/>
    <mergeCell ref="AE140:AE142"/>
    <mergeCell ref="AQ140:AQ142"/>
    <mergeCell ref="AG140:AG142"/>
    <mergeCell ref="AL140:AL142"/>
    <mergeCell ref="AM140:AM142"/>
    <mergeCell ref="AN140:AN142"/>
    <mergeCell ref="AP140:AP142"/>
    <mergeCell ref="AO140:AO142"/>
    <mergeCell ref="AC139:AC142"/>
    <mergeCell ref="AD139:AD142"/>
    <mergeCell ref="BH139:BH142"/>
    <mergeCell ref="BC139:BC142"/>
    <mergeCell ref="BD139:BD142"/>
    <mergeCell ref="BE139:BE142"/>
    <mergeCell ref="AV139:AW139"/>
    <mergeCell ref="AX139:AY139"/>
    <mergeCell ref="AZ139:AZ142"/>
    <mergeCell ref="BA139:BA142"/>
    <mergeCell ref="BB139:BB142"/>
    <mergeCell ref="BF139:BF142"/>
    <mergeCell ref="B121:D121"/>
    <mergeCell ref="B96:D96"/>
    <mergeCell ref="B114:D114"/>
    <mergeCell ref="C115:C116"/>
    <mergeCell ref="D131:D134"/>
    <mergeCell ref="C135:C136"/>
    <mergeCell ref="D135:D136"/>
    <mergeCell ref="B129:B136"/>
    <mergeCell ref="C131:C134"/>
    <mergeCell ref="B118:B120"/>
    <mergeCell ref="B122:B127"/>
    <mergeCell ref="C123:C124"/>
    <mergeCell ref="B128:D128"/>
    <mergeCell ref="D75:D76"/>
    <mergeCell ref="C65:C69"/>
    <mergeCell ref="D65:D66"/>
    <mergeCell ref="D67:D69"/>
    <mergeCell ref="D77:D83"/>
    <mergeCell ref="C85:C88"/>
    <mergeCell ref="B117:D117"/>
    <mergeCell ref="B97:B113"/>
    <mergeCell ref="C98:C99"/>
    <mergeCell ref="C100:C112"/>
    <mergeCell ref="B115:B116"/>
    <mergeCell ref="D91:D93"/>
    <mergeCell ref="C91:C95"/>
    <mergeCell ref="B91:B95"/>
    <mergeCell ref="D94:D95"/>
    <mergeCell ref="A61:A136"/>
    <mergeCell ref="B61:B71"/>
    <mergeCell ref="C61:C64"/>
    <mergeCell ref="AP58:AP60"/>
    <mergeCell ref="AQ58:AQ60"/>
    <mergeCell ref="AR58:AR60"/>
    <mergeCell ref="B73:B89"/>
    <mergeCell ref="F87:F88"/>
    <mergeCell ref="Q58:Q60"/>
    <mergeCell ref="R58:R60"/>
    <mergeCell ref="S58:S60"/>
    <mergeCell ref="AK58:AK60"/>
    <mergeCell ref="AL58:AL60"/>
    <mergeCell ref="AM58:AM60"/>
    <mergeCell ref="T58:T60"/>
    <mergeCell ref="X58:X60"/>
    <mergeCell ref="Y58:Y60"/>
    <mergeCell ref="Z58:Z60"/>
    <mergeCell ref="AA58:AA60"/>
    <mergeCell ref="AE58:AE60"/>
    <mergeCell ref="E87:E88"/>
    <mergeCell ref="D85:D88"/>
    <mergeCell ref="D115:D116"/>
    <mergeCell ref="D73:D74"/>
    <mergeCell ref="BH57:BH60"/>
    <mergeCell ref="F58:F60"/>
    <mergeCell ref="BD57:BD60"/>
    <mergeCell ref="BE57:BE60"/>
    <mergeCell ref="BF57:BF60"/>
    <mergeCell ref="BG57:BG60"/>
    <mergeCell ref="AZ57:AZ60"/>
    <mergeCell ref="U58:U60"/>
    <mergeCell ref="BA57:BA60"/>
    <mergeCell ref="V58:V60"/>
    <mergeCell ref="BB57:BB60"/>
    <mergeCell ref="BC57:BC60"/>
    <mergeCell ref="AD57:AD60"/>
    <mergeCell ref="AE57:AS57"/>
    <mergeCell ref="AT57:AU57"/>
    <mergeCell ref="AV57:AW57"/>
    <mergeCell ref="AX57:AY57"/>
    <mergeCell ref="AG58:AG60"/>
    <mergeCell ref="AV58:AV60"/>
    <mergeCell ref="AX58:AX60"/>
    <mergeCell ref="AY58:AY60"/>
    <mergeCell ref="AS58:AS60"/>
    <mergeCell ref="AT58:AT60"/>
    <mergeCell ref="AW58:AW60"/>
    <mergeCell ref="G57:G60"/>
    <mergeCell ref="H57:H60"/>
    <mergeCell ref="J57:J60"/>
    <mergeCell ref="K57:N57"/>
    <mergeCell ref="I58:I60"/>
    <mergeCell ref="O57:O60"/>
    <mergeCell ref="L58:M58"/>
    <mergeCell ref="A46:A54"/>
    <mergeCell ref="A57:A60"/>
    <mergeCell ref="B57:B60"/>
    <mergeCell ref="C57:C60"/>
    <mergeCell ref="D57:D60"/>
    <mergeCell ref="E57:E60"/>
    <mergeCell ref="B47:D47"/>
    <mergeCell ref="AU58:AU60"/>
    <mergeCell ref="AN58:AN60"/>
    <mergeCell ref="AO58:AO60"/>
    <mergeCell ref="AF58:AF60"/>
    <mergeCell ref="AH58:AH60"/>
    <mergeCell ref="AR43:AR45"/>
    <mergeCell ref="AS43:AS45"/>
    <mergeCell ref="AT43:AT45"/>
    <mergeCell ref="AU43:AU45"/>
    <mergeCell ref="AO43:AO45"/>
    <mergeCell ref="AP43:AP45"/>
    <mergeCell ref="P57:P60"/>
    <mergeCell ref="Q57:AA57"/>
    <mergeCell ref="AC57:AC60"/>
    <mergeCell ref="W58:W60"/>
    <mergeCell ref="AB58:AB60"/>
    <mergeCell ref="AK43:AK45"/>
    <mergeCell ref="AL43:AL45"/>
    <mergeCell ref="AM43:AM45"/>
    <mergeCell ref="AN43:AN45"/>
    <mergeCell ref="AA43:AA45"/>
    <mergeCell ref="AE43:AE45"/>
    <mergeCell ref="AF43:AF45"/>
    <mergeCell ref="AG43:AG45"/>
    <mergeCell ref="Q43:Q45"/>
    <mergeCell ref="R43:R45"/>
    <mergeCell ref="S43:S45"/>
    <mergeCell ref="T43:T45"/>
    <mergeCell ref="X43:X45"/>
    <mergeCell ref="Y43:Y45"/>
    <mergeCell ref="Z43:Z45"/>
    <mergeCell ref="U43:U45"/>
    <mergeCell ref="BF42:BF45"/>
    <mergeCell ref="BG42:BG45"/>
    <mergeCell ref="AV43:AV45"/>
    <mergeCell ref="AW43:AW45"/>
    <mergeCell ref="AX43:AX45"/>
    <mergeCell ref="AY43:AY45"/>
    <mergeCell ref="BH42:BH45"/>
    <mergeCell ref="F43:F45"/>
    <mergeCell ref="BC42:BC45"/>
    <mergeCell ref="BD42:BD45"/>
    <mergeCell ref="BE42:BE45"/>
    <mergeCell ref="AV42:AW42"/>
    <mergeCell ref="AX42:AY42"/>
    <mergeCell ref="AZ42:AZ45"/>
    <mergeCell ref="BA42:BA45"/>
    <mergeCell ref="BB42:BB45"/>
    <mergeCell ref="Q42:AA42"/>
    <mergeCell ref="AC42:AC45"/>
    <mergeCell ref="AD42:AD45"/>
    <mergeCell ref="AE42:AS42"/>
    <mergeCell ref="AT42:AU42"/>
    <mergeCell ref="V43:V45"/>
    <mergeCell ref="W43:W45"/>
    <mergeCell ref="AQ43:AQ45"/>
    <mergeCell ref="D36:D38"/>
    <mergeCell ref="B40:D40"/>
    <mergeCell ref="B36:B38"/>
    <mergeCell ref="C36:C38"/>
    <mergeCell ref="AX26:AX28"/>
    <mergeCell ref="AH43:AH45"/>
    <mergeCell ref="K42:N42"/>
    <mergeCell ref="O42:O45"/>
    <mergeCell ref="P42:P45"/>
    <mergeCell ref="L43:M43"/>
    <mergeCell ref="E42:E45"/>
    <mergeCell ref="G42:G45"/>
    <mergeCell ref="H42:H45"/>
    <mergeCell ref="J42:J45"/>
    <mergeCell ref="I43:I45"/>
    <mergeCell ref="AY26:AY28"/>
    <mergeCell ref="AQ26:AQ28"/>
    <mergeCell ref="AR26:AR28"/>
    <mergeCell ref="AS26:AS28"/>
    <mergeCell ref="AT26:AT28"/>
    <mergeCell ref="B31:B32"/>
    <mergeCell ref="Y26:Y28"/>
    <mergeCell ref="AU26:AU28"/>
    <mergeCell ref="AV26:AV28"/>
    <mergeCell ref="AK26:AK28"/>
    <mergeCell ref="AL26:AL28"/>
    <mergeCell ref="AM26:AM28"/>
    <mergeCell ref="AN26:AN28"/>
    <mergeCell ref="AO26:AO28"/>
    <mergeCell ref="AP26:AP28"/>
    <mergeCell ref="AE26:AE28"/>
    <mergeCell ref="BG25:BG28"/>
    <mergeCell ref="BH25:BH28"/>
    <mergeCell ref="F26:F28"/>
    <mergeCell ref="BC25:BC28"/>
    <mergeCell ref="BD25:BD28"/>
    <mergeCell ref="BE25:BE28"/>
    <mergeCell ref="BF25:BF28"/>
    <mergeCell ref="W26:W28"/>
    <mergeCell ref="X26:X28"/>
    <mergeCell ref="AA26:AA28"/>
    <mergeCell ref="AX25:AY25"/>
    <mergeCell ref="AZ25:AZ28"/>
    <mergeCell ref="BA25:BA28"/>
    <mergeCell ref="BB25:BB28"/>
    <mergeCell ref="AC25:AC28"/>
    <mergeCell ref="AD25:AD28"/>
    <mergeCell ref="AE25:AS25"/>
    <mergeCell ref="AT25:AU25"/>
    <mergeCell ref="AV25:AW25"/>
    <mergeCell ref="AW26:AW28"/>
    <mergeCell ref="V26:V28"/>
    <mergeCell ref="AH26:AH28"/>
    <mergeCell ref="K25:N25"/>
    <mergeCell ref="O25:O28"/>
    <mergeCell ref="AQ17:AQ19"/>
    <mergeCell ref="H25:H28"/>
    <mergeCell ref="J25:J28"/>
    <mergeCell ref="I26:I28"/>
    <mergeCell ref="AF26:AF28"/>
    <mergeCell ref="AG26:AG28"/>
    <mergeCell ref="L26:M26"/>
    <mergeCell ref="Q26:Q28"/>
    <mergeCell ref="R26:R28"/>
    <mergeCell ref="T17:T19"/>
    <mergeCell ref="W17:W19"/>
    <mergeCell ref="R17:R19"/>
    <mergeCell ref="S17:S19"/>
    <mergeCell ref="P25:P28"/>
    <mergeCell ref="Q25:AA25"/>
    <mergeCell ref="S26:S28"/>
    <mergeCell ref="T26:T28"/>
    <mergeCell ref="U26:U28"/>
    <mergeCell ref="Z26:Z28"/>
    <mergeCell ref="AP17:AP19"/>
    <mergeCell ref="AY17:AY19"/>
    <mergeCell ref="X17:X19"/>
    <mergeCell ref="BF16:BF19"/>
    <mergeCell ref="A20:A22"/>
    <mergeCell ref="A25:A28"/>
    <mergeCell ref="B25:B28"/>
    <mergeCell ref="C25:C28"/>
    <mergeCell ref="D25:D28"/>
    <mergeCell ref="E25:E28"/>
    <mergeCell ref="AR17:AR19"/>
    <mergeCell ref="AS17:AS19"/>
    <mergeCell ref="AT17:AT19"/>
    <mergeCell ref="AG17:AG19"/>
    <mergeCell ref="AH17:AH19"/>
    <mergeCell ref="AK17:AK19"/>
    <mergeCell ref="AL17:AL19"/>
    <mergeCell ref="AM17:AM19"/>
    <mergeCell ref="AN17:AN19"/>
    <mergeCell ref="AO17:AO19"/>
    <mergeCell ref="Y17:Y19"/>
    <mergeCell ref="Z17:Z19"/>
    <mergeCell ref="AA17:AA19"/>
    <mergeCell ref="AE17:AE19"/>
    <mergeCell ref="AF17:AF19"/>
    <mergeCell ref="BG16:BG19"/>
    <mergeCell ref="BH16:BH19"/>
    <mergeCell ref="F17:F19"/>
    <mergeCell ref="BB16:BB19"/>
    <mergeCell ref="BC16:BC19"/>
    <mergeCell ref="BD16:BD19"/>
    <mergeCell ref="AT16:AU16"/>
    <mergeCell ref="AV16:AW16"/>
    <mergeCell ref="D16:D19"/>
    <mergeCell ref="E16:E19"/>
    <mergeCell ref="AW17:AW19"/>
    <mergeCell ref="AX17:AX19"/>
    <mergeCell ref="Q16:AA16"/>
    <mergeCell ref="AC16:AC19"/>
    <mergeCell ref="AD16:AD19"/>
    <mergeCell ref="AE16:AS16"/>
    <mergeCell ref="U17:U19"/>
    <mergeCell ref="V17:V19"/>
    <mergeCell ref="AX16:AY16"/>
    <mergeCell ref="BE16:BE19"/>
    <mergeCell ref="AZ16:AZ19"/>
    <mergeCell ref="BA16:BA19"/>
    <mergeCell ref="AU17:AU19"/>
    <mergeCell ref="AV17:AV19"/>
    <mergeCell ref="AX6:AX8"/>
    <mergeCell ref="G16:G19"/>
    <mergeCell ref="H16:H19"/>
    <mergeCell ref="I17:I19"/>
    <mergeCell ref="L17:M17"/>
    <mergeCell ref="AY6:AY8"/>
    <mergeCell ref="J16:J19"/>
    <mergeCell ref="K16:N16"/>
    <mergeCell ref="O16:O19"/>
    <mergeCell ref="P16:P19"/>
    <mergeCell ref="AU6:AU8"/>
    <mergeCell ref="AV6:AV8"/>
    <mergeCell ref="AW6:AW8"/>
    <mergeCell ref="R6:R8"/>
    <mergeCell ref="S6:S8"/>
    <mergeCell ref="AL6:AL8"/>
    <mergeCell ref="AM6:AM8"/>
    <mergeCell ref="T6:T8"/>
    <mergeCell ref="U6:U8"/>
    <mergeCell ref="V6:V8"/>
    <mergeCell ref="W6:W8"/>
    <mergeCell ref="AO6:AO8"/>
    <mergeCell ref="AP6:AP8"/>
    <mergeCell ref="AQ6:AQ8"/>
    <mergeCell ref="BH5:BH8"/>
    <mergeCell ref="F6:F8"/>
    <mergeCell ref="BD5:BD8"/>
    <mergeCell ref="BE5:BE8"/>
    <mergeCell ref="BF5:BF8"/>
    <mergeCell ref="BG5:BG8"/>
    <mergeCell ref="AZ5:AZ8"/>
    <mergeCell ref="BA5:BA8"/>
    <mergeCell ref="X6:X8"/>
    <mergeCell ref="Y6:Y8"/>
    <mergeCell ref="BC5:BC8"/>
    <mergeCell ref="AD5:AD8"/>
    <mergeCell ref="AE5:AS5"/>
    <mergeCell ref="AT5:AU5"/>
    <mergeCell ref="AV5:AW5"/>
    <mergeCell ref="AX5:AY5"/>
    <mergeCell ref="AF6:AF8"/>
    <mergeCell ref="AG6:AG8"/>
    <mergeCell ref="AH6:AH8"/>
    <mergeCell ref="AE6:AE8"/>
    <mergeCell ref="Z6:Z8"/>
    <mergeCell ref="BB5:BB8"/>
    <mergeCell ref="AA6:AA8"/>
    <mergeCell ref="AN6:AN8"/>
    <mergeCell ref="AR6:AR8"/>
    <mergeCell ref="AS6:AS8"/>
    <mergeCell ref="AT6:AT8"/>
    <mergeCell ref="H5:H8"/>
    <mergeCell ref="J5:J8"/>
    <mergeCell ref="K5:N5"/>
    <mergeCell ref="I6:I8"/>
    <mergeCell ref="C11:C13"/>
    <mergeCell ref="AK6:AK8"/>
    <mergeCell ref="O5:O8"/>
    <mergeCell ref="P5:P8"/>
    <mergeCell ref="AC5:AC8"/>
    <mergeCell ref="C5:C8"/>
    <mergeCell ref="D5:D8"/>
    <mergeCell ref="E5:E8"/>
    <mergeCell ref="G5:G8"/>
    <mergeCell ref="AJ6:AJ8"/>
    <mergeCell ref="AI6:AI8"/>
    <mergeCell ref="D11:D12"/>
    <mergeCell ref="L6:M6"/>
    <mergeCell ref="Q6:Q8"/>
    <mergeCell ref="Q5:AB5"/>
    <mergeCell ref="A158:K158"/>
    <mergeCell ref="A159:K159"/>
    <mergeCell ref="B10:D10"/>
    <mergeCell ref="B14:D14"/>
    <mergeCell ref="B21:D21"/>
    <mergeCell ref="B23:D23"/>
    <mergeCell ref="B30:D30"/>
    <mergeCell ref="B33:D33"/>
    <mergeCell ref="B35:D35"/>
    <mergeCell ref="G25:G28"/>
    <mergeCell ref="B56:D56"/>
    <mergeCell ref="B138:D138"/>
    <mergeCell ref="B49:D49"/>
    <mergeCell ref="B51:D51"/>
    <mergeCell ref="B53:D53"/>
    <mergeCell ref="B55:D55"/>
    <mergeCell ref="B72:D72"/>
    <mergeCell ref="B90:D90"/>
    <mergeCell ref="C73:C84"/>
    <mergeCell ref="D61:D62"/>
    <mergeCell ref="B150:D150"/>
    <mergeCell ref="B152:G152"/>
    <mergeCell ref="A14:A15"/>
    <mergeCell ref="A16:A19"/>
    <mergeCell ref="A1:G1"/>
    <mergeCell ref="A2:G2"/>
    <mergeCell ref="A3:G3"/>
    <mergeCell ref="A4:N4"/>
    <mergeCell ref="B149:D149"/>
    <mergeCell ref="B15:D15"/>
    <mergeCell ref="B24:D24"/>
    <mergeCell ref="B41:D41"/>
    <mergeCell ref="AB140:AB142"/>
    <mergeCell ref="AB6:AB8"/>
    <mergeCell ref="AB17:AB19"/>
    <mergeCell ref="AB26:AB28"/>
    <mergeCell ref="AB43:AB45"/>
    <mergeCell ref="B16:B19"/>
    <mergeCell ref="C16:C19"/>
    <mergeCell ref="A9:A13"/>
    <mergeCell ref="B11:B13"/>
    <mergeCell ref="A5:A8"/>
    <mergeCell ref="B5:B8"/>
    <mergeCell ref="Q17:Q19"/>
    <mergeCell ref="A42:A45"/>
    <mergeCell ref="B42:B45"/>
    <mergeCell ref="C42:C45"/>
    <mergeCell ref="D42:D45"/>
  </mergeCells>
  <pageMargins left="0.51181102362204722" right="0.19685039370078741" top="0.98425196850393704" bottom="0.98425196850393704" header="0" footer="0"/>
  <pageSetup paperSize="5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 - 2016 - HDA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usuario</cp:lastModifiedBy>
  <cp:lastPrinted>2012-04-24T19:15:33Z</cp:lastPrinted>
  <dcterms:created xsi:type="dcterms:W3CDTF">1996-11-27T10:00:04Z</dcterms:created>
  <dcterms:modified xsi:type="dcterms:W3CDTF">2016-01-28T22:39:06Z</dcterms:modified>
</cp:coreProperties>
</file>