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9720" windowHeight="6240" activeTab="0"/>
  </bookViews>
  <sheets>
    <sheet name="FORMATO 02" sheetId="1" r:id="rId1"/>
  </sheets>
  <definedNames>
    <definedName name="_xlnm.Print_Area" localSheetId="0">'FORMATO 02'!$A$1:$S$105</definedName>
    <definedName name="_xlnm.Print_Titles" localSheetId="0">'FORMATO 02'!$14:$14</definedName>
  </definedNames>
  <calcPr fullCalcOnLoad="1"/>
</workbook>
</file>

<file path=xl/comments1.xml><?xml version="1.0" encoding="utf-8"?>
<comments xmlns="http://schemas.openxmlformats.org/spreadsheetml/2006/main">
  <authors>
    <author>laquijano</author>
    <author>pc</author>
  </authors>
  <commentList>
    <comment ref="M14" authorId="0">
      <text>
        <r>
          <rPr>
            <sz val="8"/>
            <rFont val="Tahoma"/>
            <family val="2"/>
          </rPr>
          <t xml:space="preserve">Se consigna el numero de unidades ejecutadas por cada una de las metas </t>
        </r>
        <r>
          <rPr>
            <sz val="8"/>
            <rFont val="Tahoma"/>
            <family val="2"/>
          </rPr>
          <t xml:space="preserve">
</t>
        </r>
      </text>
    </comment>
    <comment ref="N14" authorId="0">
      <text>
        <r>
          <rPr>
            <sz val="8"/>
            <rFont val="Tahoma"/>
            <family val="2"/>
          </rPr>
          <t>Calcula el avance porcentual de la meta  dividiendo la ejecución informada en la columna K sobre la columna G</t>
        </r>
        <r>
          <rPr>
            <sz val="8"/>
            <rFont val="Tahoma"/>
            <family val="2"/>
          </rPr>
          <t xml:space="preserve">
</t>
        </r>
      </text>
    </comment>
    <comment ref="E14" authorId="0">
      <text>
        <r>
          <rPr>
            <b/>
            <sz val="8"/>
            <rFont val="Tahoma"/>
            <family val="2"/>
          </rPr>
          <t>Gestión correctiva y/o preventiva que subsana la causa que dio origen al hallazgo identificado.</t>
        </r>
      </text>
    </comment>
    <comment ref="F14" authorId="0">
      <text>
        <r>
          <rPr>
            <b/>
            <sz val="8"/>
            <rFont val="Tahoma"/>
            <family val="2"/>
          </rPr>
          <t>Resultado cualitativo esperado con la acción de mejoramiento.</t>
        </r>
      </text>
    </comment>
    <comment ref="G14" authorId="0">
      <text>
        <r>
          <rPr>
            <b/>
            <sz val="8"/>
            <rFont val="Tahoma"/>
            <family val="2"/>
          </rPr>
          <t>Resultados Intermedios para alcanzar o desarrollar la acción.</t>
        </r>
      </text>
    </comment>
    <comment ref="H14" authorId="0">
      <text>
        <r>
          <rPr>
            <b/>
            <sz val="8"/>
            <rFont val="Tahoma"/>
            <family val="2"/>
          </rPr>
          <t>Nombre de la unidad de medida que se utiliza para medir el
grado de avance de la meta (unidades o porcentajes), y
definición de la actividad a realizar.</t>
        </r>
      </text>
    </comment>
    <comment ref="I14" authorId="0">
      <text>
        <r>
          <rPr>
            <b/>
            <sz val="8"/>
            <rFont val="Tahoma"/>
            <family val="2"/>
          </rPr>
          <t xml:space="preserve">Volumen o tamaño de la meta, establecido en unidades o
porcentajes. </t>
        </r>
      </text>
    </comment>
    <comment ref="J14" authorId="0">
      <text>
        <r>
          <rPr>
            <b/>
            <sz val="8"/>
            <rFont val="Tahoma"/>
            <family val="2"/>
          </rPr>
          <t xml:space="preserve">Se consigna la fecha programada para la iniciación de cada paso o meta </t>
        </r>
        <r>
          <rPr>
            <sz val="8"/>
            <rFont val="Tahoma"/>
            <family val="2"/>
          </rPr>
          <t xml:space="preserve">
</t>
        </r>
      </text>
    </comment>
    <comment ref="K14" authorId="0">
      <text>
        <r>
          <rPr>
            <sz val="8"/>
            <rFont val="Tahoma"/>
            <family val="2"/>
          </rPr>
          <t xml:space="preserve">Establece el plazo o  y finalización de cada una de las metas 
</t>
        </r>
      </text>
    </comment>
    <comment ref="L14" authorId="0">
      <text>
        <r>
          <rPr>
            <sz val="8"/>
            <rFont val="Tahoma"/>
            <family val="2"/>
          </rPr>
          <t xml:space="preserve">La hoja calcula automáticamente el paso de duración de las metas  </t>
        </r>
        <r>
          <rPr>
            <sz val="8"/>
            <rFont val="Tahoma"/>
            <family val="2"/>
          </rPr>
          <t xml:space="preserve">
</t>
        </r>
      </text>
    </comment>
    <comment ref="A14" authorId="1">
      <text>
        <r>
          <rPr>
            <b/>
            <sz val="9"/>
            <rFont val="Tahoma"/>
            <family val="2"/>
          </rPr>
          <t xml:space="preserve">Numero de orden del hallazgo en el informe ( cuando una accion correctiva agrupa varios hallazgos pueden relacionarse en las celdas los numeros correspondientes )  relacionarse 
</t>
        </r>
      </text>
    </comment>
    <comment ref="R10" authorId="1">
      <text>
        <r>
          <rPr>
            <b/>
            <sz val="8"/>
            <rFont val="Tahoma"/>
            <family val="2"/>
          </rPr>
          <t>Consignar la fecha (dia-mes-año) de suscripción del plan en la celda demarcada.</t>
        </r>
        <r>
          <rPr>
            <sz val="8"/>
            <rFont val="Tahoma"/>
            <family val="2"/>
          </rPr>
          <t xml:space="preserve">
</t>
        </r>
      </text>
    </comment>
    <comment ref="R11" authorId="1">
      <text>
        <r>
          <rPr>
            <b/>
            <sz val="8"/>
            <rFont val="Tahoma"/>
            <family val="2"/>
          </rPr>
          <t>Consignar la fecha (dia-mes-año) de evaluacion del plan en la celda demarcada</t>
        </r>
        <r>
          <rPr>
            <sz val="8"/>
            <rFont val="Tahoma"/>
            <family val="2"/>
          </rPr>
          <t xml:space="preserve">
</t>
        </r>
      </text>
    </comment>
  </commentList>
</comments>
</file>

<file path=xl/sharedStrings.xml><?xml version="1.0" encoding="utf-8"?>
<sst xmlns="http://schemas.openxmlformats.org/spreadsheetml/2006/main" count="633" uniqueCount="481">
  <si>
    <t>Representante Legal:</t>
  </si>
  <si>
    <t>No Consecutivo del Hallazgo</t>
  </si>
  <si>
    <t>Causa</t>
  </si>
  <si>
    <t>Efecto</t>
  </si>
  <si>
    <t>Objetivo</t>
  </si>
  <si>
    <t>Descripción de las Metas</t>
  </si>
  <si>
    <t>CPM = POMMVi/PBEC</t>
  </si>
  <si>
    <t>AP= POMi/PBEA</t>
  </si>
  <si>
    <t xml:space="preserve">PBEC = </t>
  </si>
  <si>
    <t xml:space="preserve">PBEA = </t>
  </si>
  <si>
    <t>FORMATO No 02</t>
  </si>
  <si>
    <t>INFORMACIÓN SOBRE LOS PLANES DE MEJORAMIENTO</t>
  </si>
  <si>
    <t>Acción Correctiva</t>
  </si>
  <si>
    <t>Fecha Iniciación Metas</t>
  </si>
  <si>
    <t>Fecha Terminación Metas</t>
  </si>
  <si>
    <t>Plazo en Semanas de las Metas</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</si>
  <si>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</si>
  <si>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</si>
  <si>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</si>
  <si>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</si>
  <si>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</si>
  <si>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 xml:space="preserve">Evaluación del Plan de Mejoramiento </t>
  </si>
  <si>
    <t>Puntaje Base Evaluación de Cumplimiento</t>
  </si>
  <si>
    <t xml:space="preserve">Puntaje Base Evaluación de Avance </t>
  </si>
  <si>
    <t xml:space="preserve">Cumplimiento del Plan </t>
  </si>
  <si>
    <t xml:space="preserve">Avance del Plan de Mejoramiento </t>
  </si>
  <si>
    <t>Entidad:</t>
  </si>
  <si>
    <t>Denominacion de la Unidad de Medida de la Meta</t>
  </si>
  <si>
    <t>Unidad de Medida de la Meta</t>
  </si>
  <si>
    <t>Si</t>
  </si>
  <si>
    <t>No</t>
  </si>
  <si>
    <t>Puntajes Base de Evaluación :</t>
  </si>
  <si>
    <t>TOTALES</t>
  </si>
  <si>
    <t>Efectividad de la Acción</t>
  </si>
  <si>
    <t>GOBERNACION DEL PUTUMAYO</t>
  </si>
  <si>
    <t>Fecha de evaluacion:</t>
  </si>
  <si>
    <t xml:space="preserve"> Fecha de suscripcion:</t>
  </si>
  <si>
    <t>ADRIAN ALEJANDRO REVELO JURADO</t>
  </si>
  <si>
    <t>De acuerdo a la calificación y lo evidenciado en el trabajo de campo la Gobernación del Putumayo presenta un nivel medio de implementación del Sistema de Control Interno MECI.</t>
  </si>
  <si>
    <t>Deficiencias de coordinacion , planeacion, control por parte de la alta dirección en la implementación del MECI</t>
  </si>
  <si>
    <t>Incumplimiento de la norma</t>
  </si>
  <si>
    <t>Se firmó el contrato interadministrativo No. 065 del 11 de agosto de 2008, el cual contempla la implementación del Modelo Estandar de Control Interno en la Gobernación del Putumayo, al cual se le hizo un modificatório No.1; ampliando el plazo de entrega hasta el 31 de diciembre de 2009, con el objeto de lograr la implementaciòn del MECI y posterior desarrollo.</t>
  </si>
  <si>
    <t>Un Modelo Desarrollado o  puesto  en funcionamiento</t>
  </si>
  <si>
    <t xml:space="preserve">Existe una  diferencia de $19.886.066 entre  la inversión presupuestada en el Plan de desarrollo y el POAI. </t>
  </si>
  <si>
    <t xml:space="preserve">Deficiencias en la planecion del Plan de desarrolloo y POAI. </t>
  </si>
  <si>
    <t>Contradicciones entre el plan de desarrollo y el POAI</t>
  </si>
  <si>
    <t>Ajustar las proyecciones de las diferentes fuentes financieras en un marco fiscal de mediano plazo, el cual debe dar el valor total del plan  desarrollo para el periodo 2.008 - 2.011.</t>
  </si>
  <si>
    <t>Ajuste del Plan Plurianual de inversión del Plan de Desarrollo</t>
  </si>
  <si>
    <t>tener cifras similares en cuanto a la finaciación del plan de desarrollo se refiere, tanto en el marco fiscal de meidano plazao como el plan indicativo o plan  de deasrrollo.</t>
  </si>
  <si>
    <t>Plan de desarrollo ajustado en sus cifras de financiación.</t>
  </si>
  <si>
    <t>El plan de desarrollo presenta  metas que no pueden ser cuantificables o medibles; el plan de inversiones que adjunta en las últimas páginas se encuentra de manera general por los cuatro años, y no por cada vigencia.</t>
  </si>
  <si>
    <t>Deficiencias en la planecion del Plan de desarrolloo.</t>
  </si>
  <si>
    <t>limitaciones para evaluar y medir el cumplimiento del Plan de Desarrollo.</t>
  </si>
  <si>
    <t>Se revisará dentro del marco de la Ley 152 de 1994, toda vez que el Plan de Desarrollo cumple con los aspectos planteados por la norma y aprobación de la Asamblea Departamental.</t>
  </si>
  <si>
    <t>Contar con las herramientas que permitan evaluar el plan de desarrollo,</t>
  </si>
  <si>
    <t>Tener un Plan de desarrollo evaluable a 31 de diciembre de 2009.</t>
  </si>
  <si>
    <t>Plan de desarro evaluable</t>
  </si>
  <si>
    <t>El plan estratégico de la entidad no presenta los objetivos misionales.</t>
  </si>
  <si>
    <t>Deficiencias en la planeacion del plan estrategico de la entidad</t>
  </si>
  <si>
    <t>inexistencia de metas  que permitan direccionar la gestión.</t>
  </si>
  <si>
    <t>De acuerdo al programa de gobierno y teniendo en cuenta las propuestas a desarrollar en el plan de desarrollo, se acompañara el plan de sus respectivos objetivos sectoriales, programaticos y subprogramaticos.</t>
  </si>
  <si>
    <t>Contar con objetivos sectoriales claros a alcanzar el cuatrienio.</t>
  </si>
  <si>
    <t>Cada sector, programa y subprograma del plan de Desarrollo con sus repectivos.</t>
  </si>
  <si>
    <t>Objetivos identificados e inscritos.</t>
  </si>
  <si>
    <t>La entidad  no reporta información sobre los indicadores de gestión, economía, equidad y valoración de costos ambientales, para la vigencia 2008.</t>
  </si>
  <si>
    <t>Deficiencias en la planeacion de indicadores de gestion , economia, equidad y valoración de costos ambientales</t>
  </si>
  <si>
    <t>limitaciones para medir la gestion   de la entidad.</t>
  </si>
  <si>
    <t>En la gobernación del putumayo y especificamente en el ajuste que se esta elaborabdo al plan de desarrollo, estamos tomando indicadores de resultado y de producto basicamente, los ultimos para subprogramas y proyectos, pero los indicadores mencionados por ustedes no los trabajamos por falta de manejo de los mismo; por lo tanto, solicitamso a la contraloria general del departamento, una capacitaciòn sobre estas mecanismos de medición.</t>
  </si>
  <si>
    <t>Que el plan de desarrollo cuente con indicadores que permitan su medicion y evluación.</t>
  </si>
  <si>
    <t>Contar con las herramientas que permitan medir los alcances y logros con la ejecución del plan de desarrollo año a año.</t>
  </si>
  <si>
    <t>indicadores claros y precisos para evaluar el plan de Desarrollo.</t>
  </si>
  <si>
    <t>Revisado el  Manual de Procedimientos Contractuales se encontró que a la fecha no esta actualizado y acorde con la dinámica legislativa a raíz de la expedición de la Ley 1150 de 2007 y el decreto reglamentario de la Ley 80 de 1993, decreto  2474 del 7 de julio de 2008.</t>
  </si>
  <si>
    <t>Deficiencia en la coordinacion de la oficina juridica y control interno de la entidad.</t>
  </si>
  <si>
    <t>Deficiencias en los  procesos contractuales.</t>
  </si>
  <si>
    <t xml:space="preserve"> Teniendo en cuenta las politicas de modernizacion de la Gobernación del Putumayo, y que mediante Decreto 346 de 2008 se proedio a realizar restructuración en los procesos y planta de personal, se crea la oficina de contratacion, la cual manejara los p´rocesos contractuales de conformidad con la normatividad vigente. </t>
  </si>
  <si>
    <t>Consolidar un manual de contratacion actualizado a la normatividad vigente y acorde a los procesos  internos de la Gobernación del Putumayo</t>
  </si>
  <si>
    <t xml:space="preserve">expedicion del manual de contratacion </t>
  </si>
  <si>
    <t>Un manual de contratacion  acorde con la legislacion vigente</t>
  </si>
  <si>
    <t>La administración departamental ha celebrado contratos terminando la vigencia respectiva, lo que lleva a que la ejecución del presupuesto no se realice totalmente en la respectiva vigencia tal como lo señalan las normas de presupuesto, especialmente el Decreto 111 de 1996, donde se establece el principio de la ANUALIDAD.</t>
  </si>
  <si>
    <t>Deficiencias en la direccion y planeacion de los proyectos que se van a ejecutar en la vigencia</t>
  </si>
  <si>
    <t xml:space="preserve">planificar la ejecución de los proyectos dentro de los terminos de cada vigencia </t>
  </si>
  <si>
    <t>ejecutar los proyectos en la vigencia que corresponda, en los casos que sean posibles, teniendo en cuenta la magnitud del proyecto.</t>
  </si>
  <si>
    <t>Ejecución de los proyctos dentro de los terminos del principio de anualidad.</t>
  </si>
  <si>
    <t>cumplimiento del principio de anualidad</t>
  </si>
  <si>
    <t xml:space="preserve">Dentro de los contratos No 031 del 16/03/07; contrato 012 del 15/01/07, contrato 021 del 01/02/07, 040 del 30/05/07, 254 del 07/12/07, 253 del 14/12/07, 228 del 12/12/07, los recibos que le son entregados al contratista como  prueba de la cancelación de lo correspondiente a las estampillas y al pago de la publicación en la gaceta departamental, se encuentran con la firma del pagador, pero sin el respectivo sello seco de la oficina de Liquidación de Pagaduría Departamental. </t>
  </si>
  <si>
    <t>Deficiencias en el proceso contractual y procedimientos de tesoreria</t>
  </si>
  <si>
    <t>Incumplimiento al manual de procedimientos</t>
  </si>
  <si>
    <t xml:space="preserve">Actualizar el manual  de procedimiento de acuerdo al artículo 20 de la Ley 962 del0 8/07/2005 </t>
  </si>
  <si>
    <t xml:space="preserve">Adecuar el manual de procedimiento con forme a la Ley </t>
  </si>
  <si>
    <t>Expedición Acto Administrativos</t>
  </si>
  <si>
    <t>Documento</t>
  </si>
  <si>
    <t>Los contratos No 040 del 30/05/07, 063 del 24/09/07, 112 del 10/09/07, 021 del 01/02/07, 110 del 05/09/07, 254 del 07/12/07, 253 del 14/12/07, 368 del 31/12/07, 125 del 24/09/07, 113 del 05/09/09, contrato 031 del 16/03/07, a la fecha no se ha realizado la  liquidación, generando falta de gestión por la administración.</t>
  </si>
  <si>
    <t>Deficiencias en la face de liquidación de las areas que intervienen en el proceso</t>
  </si>
  <si>
    <t xml:space="preserve">Perdida de competencia para liquidar contratos </t>
  </si>
  <si>
    <t>Verificar el estado de cada contrato y el avance de ejecución del mismo, realizando seguimientos continuos a los contratos que se encuentran en ejecución por parte de cada Secretaía ejecutora</t>
  </si>
  <si>
    <t xml:space="preserve">liquidar  los contratos </t>
  </si>
  <si>
    <t xml:space="preserve">suscripcion de actas de liquidación, o lexpedicion de liquidación unilateral de los contratos </t>
  </si>
  <si>
    <t>documento</t>
  </si>
  <si>
    <t>El contrato No 014 del 15 de enero de 2007 presenta  Certificado de Antecedentes Disciplinarios y   Certificado de Boletín de Responsabilidad Fiscal con fecha de expedición del 4 de octubre de 2006, los cuales no estaban vigentes para la fecha de suscripción del contrato.</t>
  </si>
  <si>
    <t>Deficiente control en la recepcion de los documentos del contratista necesarios para la suscripcion del contrato.</t>
  </si>
  <si>
    <t>incumplimiento de la normatividad</t>
  </si>
  <si>
    <t xml:space="preserve">verificar  los documentos necesarios para la contratacion respectiva, con todos los soportes en la etapa precontractual </t>
  </si>
  <si>
    <t xml:space="preserve">Suscribir los contratos previa verificación de los documentos legalmente necesarios. </t>
  </si>
  <si>
    <t>Verficcacion de docuemtnos precontractuales</t>
  </si>
  <si>
    <t xml:space="preserve">verificacion </t>
  </si>
  <si>
    <t>Los contratos revisados presentan desorganización en el archivo de los documentos que hacen parte integral del mismo, la administración dentro de este proceso no tiene el debido cuidado en el archivo de los documentos.</t>
  </si>
  <si>
    <t>Deficiencias en el archivo de los documentos  que hacen parte del proceso contractual</t>
  </si>
  <si>
    <t>incumplimiento normativo</t>
  </si>
  <si>
    <t xml:space="preserve">organización de archivo de documentos de los diferentes contratos. </t>
  </si>
  <si>
    <t>organización de los  documentos para arhivo</t>
  </si>
  <si>
    <t>dar cumplimiento a la normatividad de aechivo</t>
  </si>
  <si>
    <t xml:space="preserve">organización de docuemntos </t>
  </si>
  <si>
    <t>En los contratos revisados de la vigencia 2007, se encontraron observaciones en la digitación  de los textos que soportan el contrato, evidenciándose la falta de cuidado y atención  en los procedimientos de elaboración de los documentos.</t>
  </si>
  <si>
    <t>Deficiencia en la digitación de  documentos</t>
  </si>
  <si>
    <t>interpretaciones erradas que pueden ocasionar incumplientos.</t>
  </si>
  <si>
    <t xml:space="preserve">mayor diligencia en la digitacion de todos los documentos  </t>
  </si>
  <si>
    <t xml:space="preserve">corregir errores involuntarios de digitacion </t>
  </si>
  <si>
    <t>diligencia en la elaboración de documentos</t>
  </si>
  <si>
    <t xml:space="preserve">En los contratos: No.110 del 5/09/07, No. 254 de 17/12/07, No.125 de 24/09/07, No.191 y No.192 de 19/11/07 y el No.367 de 31/12/07 se encontró que  los soportes tales como  acta de inicio,  acta de recibo de la obra y las demás actas que puedan surgir del proceso de ejecución del contrato, no reposan en los expedientes de la oficina jurídica.  </t>
  </si>
  <si>
    <t>Desorganización administrativa</t>
  </si>
  <si>
    <t>Desinformación documental administrativa.</t>
  </si>
  <si>
    <t>Organización de Archivo</t>
  </si>
  <si>
    <t>Que todos los documentos originales generados durante las diferentes etapas para que se surta la contratación hasta su Liquidación en la secretaria de Infraestructura hagan parte de un solo expediente en la oficina jurídica</t>
  </si>
  <si>
    <t xml:space="preserve">Organizar el archivo de la Secretaria de Infraestructura con el archivo de la oficina Jurídica, para que en esta última repose toda la información original de los diferentes procesos contractuales de la SID. </t>
  </si>
  <si>
    <t>Contratos con soportes originales (tales como  acta de inicio,  acta de recibo de la obra y las demás actas que puedan surgir del proceso de ejecución del contrato), archivados en la Oficina Jurídica.</t>
  </si>
  <si>
    <t xml:space="preserve">Se evidencia que la administración suscribe  los contratos No 053 del 27 de junio de 2007 y No.037 del 16 de mayo de 2008 con personas que no cumplen los requisitos esenciales exigidos y establecidos en los términos de referencia y los pliegos de condiciones, para escoger la propuesta más favorable para la entidad. </t>
  </si>
  <si>
    <t>Parcialidad en la escogencia del contratista por parte del comité evaluador.</t>
  </si>
  <si>
    <t>Incumplimiento de estipulaciones de los términos de referencia.</t>
  </si>
  <si>
    <t xml:space="preserve">verificacion de los requisitos legales para la suscripcionde contratos </t>
  </si>
  <si>
    <t>Que los contratistas cumplan con los requisitos legales para suscribir contratos en la administracion</t>
  </si>
  <si>
    <t xml:space="preserve">verificacion de requisitos </t>
  </si>
  <si>
    <t xml:space="preserve">Documentos </t>
  </si>
  <si>
    <t>Se evidencia la falta de control y revisión en la etapa precontractual, toda vez que en los contratos No 232 y No.233 del 13 de diciembre de 2007, la firma del representante legal de la empresa CLAM Ingenieros, para la conformación de las Uniones Temporales PROGCA y MAC., fue al parecer suplantada por el contratista Harold Bladimir Manquillo Gutiérrez.  Igualmente, en visita técnica al lugar de ejecución del contrato No.233 de 2007, se encontró faltante de obra por valor de $98.838.268.</t>
  </si>
  <si>
    <t xml:space="preserve">Ausencia de control y verificación de los documentos presentados por los contratistas.  </t>
  </si>
  <si>
    <t>Incumplimiento del objeto del contrato.</t>
  </si>
  <si>
    <t>Se adelantan las acciones de liquidacion unilateral del contrato y paralelo a esto se realizaron las respectivas denuncias por la  presunta falsedad y suplantacion de los documentos y ademas se procedio a hacer la reclamacion respectiva ante la compañía aseguradora</t>
  </si>
  <si>
    <t>que la compañía aseguradora responda con el incuplimiento y que se aclare la supuesta suplantacion y poder avanzar en la contratacion de la terminacion de la obra</t>
  </si>
  <si>
    <t>realizar el acta de liquidacion y terminar la obra</t>
  </si>
  <si>
    <t>acta de liquidacion obra terminada</t>
  </si>
  <si>
    <t>Falta de control y seguimiento en la ejecución del objeto del contrato.</t>
  </si>
  <si>
    <t xml:space="preserve"> Liquidación del contrato </t>
  </si>
  <si>
    <t>Realizar la liquidación del contrato para notificar al contratista y la compañía de seguros de los dineros no ejecutados para su correspondiente devolución</t>
  </si>
  <si>
    <t xml:space="preserve">Realizar una acta de Liquidacion </t>
  </si>
  <si>
    <t>Acta de Liquidacion</t>
  </si>
  <si>
    <t>Se observa que en el contrato No 113 del 05/09/07 la administración del departamento del Putumayo no ha realizado las gestiones para poner en funcionamiento la planta de tratamiento, a fin de cumplir los cometidos estatales.</t>
  </si>
  <si>
    <t>Falta de gestión para poner en funcionamiento la obra.</t>
  </si>
  <si>
    <t>Incumplimiento a los fines esenciales del estado.</t>
  </si>
  <si>
    <t>Liquidación del contrato</t>
  </si>
  <si>
    <t>Realizar la liquidación del contrato, verificando las condiciones del proyecto con las cuales se adelanto el proceso contractual, en el sitio de obra ya que en el ítem representativo del contrato No. 113 de 2007, el contratista no cumplió con sus obligaciones contractuales, generando inconvenientes en la terminación del proyecto y en la contratación del mismo, con lo cual el departamento podrá tomar las acciones necesarias para la puesta en marcha y funcionamiento de la planta.</t>
  </si>
  <si>
    <t>La administración suscribió contrato No 229 de 2007, para realizar interventoría al convenio 048 de 2007, observándose que la interventoría no se ejecuto y sobrevino inhabilidad al contratista interventor, al cual se le pago el 50% a titulo de anticipo. La  entidad a la fecha de la auditoria el contrato no se ha liquidado.</t>
  </si>
  <si>
    <t>Falta de planeación para la suscripción de contratos y convenios.</t>
  </si>
  <si>
    <t xml:space="preserve">seguimiento de los diferentes contratos por cada Secretaría ejecutora </t>
  </si>
  <si>
    <t xml:space="preserve">vigilar la ejecucion de los diferentes contratos </t>
  </si>
  <si>
    <t xml:space="preserve">realizar las acciones legalmente permitidas en los terminos establecidos para cada caso en particular </t>
  </si>
  <si>
    <t xml:space="preserve">documento </t>
  </si>
  <si>
    <t>Deficiencias en la planeación presupuestal</t>
  </si>
  <si>
    <t>Incumplimiento de la ordenaza.</t>
  </si>
  <si>
    <t>verificar que para comprometer vigencia futuras para el pago de los contratos 148,149,161 y 065 de 2008, se contó con la autorización del CODFIS Y de la Honorable Asamblea Departamental. Adelantar los trámites pertinentes a fin de liquidar los contratos No. 148,149 y 161 de 2008.</t>
  </si>
  <si>
    <t>Determinar si la administracion departamental, comprometio vigencias futuras sin autorizacion legal. Liquidar los contratos 148,149 y 161 de 2008.</t>
  </si>
  <si>
    <t>Establecer acciones correctivas.Actas liquidacion contrato</t>
  </si>
  <si>
    <t>actos administrativos de liquidación</t>
  </si>
  <si>
    <t xml:space="preserve">Se encontró que en los contratos No.148 y No.149 de 2008 la administración realiza modificaciones a la cláusula correspondiente al valor y forma de pago por fuera del tiempo de ejecución del mismo. </t>
  </si>
  <si>
    <t>Deficiencias en los procesos contractuales</t>
  </si>
  <si>
    <t>Verificar las deficiencias contractuales</t>
  </si>
  <si>
    <t>Determinar si la administracion departamental, incurrio en faltas procesales contractuales.</t>
  </si>
  <si>
    <t>Establecer acciones correctivas.</t>
  </si>
  <si>
    <t>acto administrativo de liquidación</t>
  </si>
  <si>
    <t>Se puede observar que en los contratos No.114, No.115 y No.116 de 2007, a pesar de existir las disponibilidades presupuestales los procesos de la etapa precontractual y planeación del contrato se están realizando sobre el  tiempo de celebración evidenciándose la deficiente preparación y planeación que se está dando a los procesos contractuales que se llevan al interior de la administración departamental.</t>
  </si>
  <si>
    <t>Deficiente preparación y planeación de los procesos contractuales</t>
  </si>
  <si>
    <t>Incumplimiento de la norma.</t>
  </si>
  <si>
    <t>acción correctiva</t>
  </si>
  <si>
    <t xml:space="preserve">En los contratos No.114,  No.115 y No.116 de 2008 el pago de la ESTAMPILLA, se  realiza con fecha posterior a la firma y ejecución del contrato. </t>
  </si>
  <si>
    <t>Fata de control en los procesos de lagalización de los contratos.</t>
  </si>
  <si>
    <t>En el contrato No 056 de 2008 se observa que el certificado judicial y el certificado de antecedentes disciplinarios tienen fecha posterior a la fecha de verificación de documentos por parte de la administración.</t>
  </si>
  <si>
    <t>Implementar una lista de chequeo  que permita verificar  por parte de l administracion  los documentos  requisitos previos a la suscripcion  de un contrato</t>
  </si>
  <si>
    <t>cumplir con la norma</t>
  </si>
  <si>
    <t>un formato para verificacion  y chequeo de requisitos</t>
  </si>
  <si>
    <t>un formato</t>
  </si>
  <si>
    <t>Se encontró que la administración celebro los contratos No.56 y No.057 de 2007 el mismo día y con el mismo objeto contractual.</t>
  </si>
  <si>
    <t>Deficiencias en la planeación.</t>
  </si>
  <si>
    <t>Desgaste para la administración.</t>
  </si>
  <si>
    <t>revisar  y ajustar los procesos  de planeación  y ejecucuón de los programas y actualización del plan de accion.</t>
  </si>
  <si>
    <t>mejorar los procesos planeación y ejecución de los programas  dentro  del plan de acción, para el cumplimientos de las metas trazadas en el plan  de desarrollo</t>
  </si>
  <si>
    <t>ajustar el plan de acción de acuerdo a las metas propuestas</t>
  </si>
  <si>
    <t>plan de acción</t>
  </si>
  <si>
    <t>La propuesta del  contrato 065 de 2008 de la universidad de Antioquia, se evalúa con fecha anterior a la fecha de  recepción la propuesta.</t>
  </si>
  <si>
    <t>Carencia de control en los procedimientos de las etapas contractuales.</t>
  </si>
  <si>
    <t xml:space="preserve">verificación de documentos precontractuales </t>
  </si>
  <si>
    <t xml:space="preserve">verificacion de documentos antes de suscribir los contratos </t>
  </si>
  <si>
    <t>verificacion de requisitos precontractuales</t>
  </si>
  <si>
    <t xml:space="preserve">formato de verificacion documentos </t>
  </si>
  <si>
    <t>La gobernación realiza el avance No.122 de 12/12/2008 valor $29.990.000, para la compra de materiales que servirían de insumos para elaborar juguetes, los cuales ya habían sido contratados mediante convenio 150 y 151 de 2008, afectando un rubro que tiene destinación especifica. Ley 42 de 1993, Ley 734 de 2002 y Ley 599 de 2000.</t>
  </si>
  <si>
    <t>incumplimiento de la norma.</t>
  </si>
  <si>
    <t>Verificar las deficiencias en planeación</t>
  </si>
  <si>
    <t>Determinar si la administracion departamental, incurrio en deficiencias de planeación.</t>
  </si>
  <si>
    <t>En la liquidación bilateral realizada el 29 de noviembre de 2008 al contrato No.110 de 2007,  quedo un saldo a favor de la entidad por valor de $12.087.725.50 observándose que el contratista aún no ha reintegrado el saldo a favor de la entidad, generando un presunto detrimento al patrimonio.</t>
  </si>
  <si>
    <t>Ausencia de control y vigilancia de los recursos.</t>
  </si>
  <si>
    <t>Detrimento al patrimonio público</t>
  </si>
  <si>
    <t xml:space="preserve">Devolución de saldo a favor del departamento </t>
  </si>
  <si>
    <t>Devolución de saldo a favor del departamento del contrato No.110 de 2007,  por un valor de $12.087.725.50</t>
  </si>
  <si>
    <t>Recibo de reintegro por tesoreria.</t>
  </si>
  <si>
    <t>En el contrato No 060 del 10 de julio de  2007 se observa que el interventor de la obra o el supervisor, no realiza actas de modificación ni presenta los análisis de precios unitarios (APU), incumpliendo las obligaciones inherentes a la supervisión.</t>
  </si>
  <si>
    <t>Incumplimiento de funciones por parte de los responsables del proceso.</t>
  </si>
  <si>
    <t>Incumplimiento de los procedimientos.</t>
  </si>
  <si>
    <t>Visita técnica a los sitios de las obras, antes de realizar los recibos y liquidaciones de los contratos de obra.</t>
  </si>
  <si>
    <t>Visita técnica al sitio de la obra, con contratista, interventor y funcionarios de la SID, para aclara modificaciones realizadas.</t>
  </si>
  <si>
    <t>Elaborar un  documento de aclaracion de modificaciones entre las partes.</t>
  </si>
  <si>
    <t>Documentos de visita tecnica</t>
  </si>
  <si>
    <t>En los contrato No.127 de 2007, No.192/2007; 254/2007; 367/2007 la administración del departamento del Putumayo, no ha gestionado recursos para poner en funcionamiento y terminar las obras ejecutadas.</t>
  </si>
  <si>
    <t>Suscribir un convenio entre el Departameto y el Municipio donde se fijen los parámetros técnicos, operativos y financieros para la puesta en funcionamiento del proyecto</t>
  </si>
  <si>
    <t>Replantear el proyecto y proceder a su puesta en marcha y funcionamiento (TERMINARLO)</t>
  </si>
  <si>
    <t>Suscripción del convenio</t>
  </si>
  <si>
    <t>CONVENIO</t>
  </si>
  <si>
    <t xml:space="preserve">El Contrato No 191 de 2007, denota  la falta de planeación integral, debido que en el contrato hay dos tipos de estructura para la cubierta de la Villa Olímpica; en una etapa se construye una estructura metálica para la cubierta y la otra  etapa es una estructura en concreto, contraviniendo lo estipulado en el artículo 12 del decreto 111 de 1996 y el artículo 25 numeral 12 de la ley 80 de 1993. </t>
  </si>
  <si>
    <t xml:space="preserve">Falta de planeación integral </t>
  </si>
  <si>
    <t>Incumplimiento de los procedimientos y la norma.</t>
  </si>
  <si>
    <t>Determinar si la administración departamental, incurrio en deficiencias de planeación.</t>
  </si>
  <si>
    <t>El objeto pagado mediante Comprobante de Egreso No.9155 de diciembre 31 de 2008,contraviene lo establecido en los principios en el Art. 8 de la Ley 42/93.</t>
  </si>
  <si>
    <t xml:space="preserve">Falta de planeación </t>
  </si>
  <si>
    <t>Incumplimiento de la norma y detrimento al patrimonio.</t>
  </si>
  <si>
    <t>El contrato de prestación de servicios profesionales no.351 de diciembre 27 de 2007 contraviene lo establecido en los principios del Art. 8 de la Ley 42/93.</t>
  </si>
  <si>
    <t>Falta de Planeación</t>
  </si>
  <si>
    <t>Liquidar el contrato por mutuo acuerdo y exigirle al contratista el cumplimiento de la de la clausula segunda. En caso de persistir el incumplimiento interpondrá la demanda respetiva.</t>
  </si>
  <si>
    <t>Cumplir lo estipulado en el contrato</t>
  </si>
  <si>
    <t>Acta de liquidación del contrato</t>
  </si>
  <si>
    <t>En el Convenio de Cooperación Interinstitucional  No.018 de noviembre 10 de 2006 por valor de $120.000.000, la Gobernación pago el 50% de anticipo y a la fecha de la auditoria no se ha cumplido el objeto contractual y no se ha liquidado el contrato.</t>
  </si>
  <si>
    <t>Verificar las deficiencias en planeación. Adelantar los trámites pertinentes a fin de liquidar el contrato 018 de 2006.</t>
  </si>
  <si>
    <t>Determinar si la administración departamental, incurrio en deficiencias de planeación. Liquidar el contrato 018 de 2006.</t>
  </si>
  <si>
    <t>Establecer acciones correctivas. Acto administrativo de liquidación.</t>
  </si>
  <si>
    <t>Acción correctiva. Acta liquidacion del contrato.</t>
  </si>
  <si>
    <t>Las historias laborales de los funcionarios de la entidad no se encuentran foliadas, organizadas, y no llevan todos los soportes.</t>
  </si>
  <si>
    <t>Se procede a realizar las acciones correspondientes frente al prrsente hallazgo</t>
  </si>
  <si>
    <t xml:space="preserve">Proceder archivar de conformidad con la normatividad de archivo </t>
  </si>
  <si>
    <t xml:space="preserve">organizar las historias laborales </t>
  </si>
  <si>
    <t>Las nóminas de pago de los salarios  no se encuentra actualizada la denominación del empleo código y grado, de conformidad con el Decreto 00049 de febrero 24 de 2006.</t>
  </si>
  <si>
    <t>Incunplimiento de la norma</t>
  </si>
  <si>
    <t xml:space="preserve">Se procedera a realizar la correspondiente actualizacion de nomenclatura </t>
  </si>
  <si>
    <t xml:space="preserve">actualización de nomenclatura </t>
  </si>
  <si>
    <t xml:space="preserve">actualizar la nomenclatura </t>
  </si>
  <si>
    <t>Decreto</t>
  </si>
  <si>
    <t>No se encontró documento que  evidencie que el Área de talento humano y la Comisión de personal hayan realizado control y seguimiento al Plan Institucional de capacitación, a través de informes de avance del cumplimiento de los objetivos y metas que  estableció el Plan.</t>
  </si>
  <si>
    <t>Incumplimiento del proceso institucional.</t>
  </si>
  <si>
    <t xml:space="preserve">Seguimiento al plan institucional de capacitacion </t>
  </si>
  <si>
    <t>presentacion de informes</t>
  </si>
  <si>
    <t>seguimiento al plan de capacitaciones</t>
  </si>
  <si>
    <t>Informes</t>
  </si>
  <si>
    <t xml:space="preserve">La administración departamental adopta y establece Programa de Salud Ocupacional, pero no le da cumplimiento. </t>
  </si>
  <si>
    <t>Falta de compromiso institucional.</t>
  </si>
  <si>
    <t xml:space="preserve">Seguimiento al programa de salud ocupacional </t>
  </si>
  <si>
    <t>implementación de nuevas politicas para comprometer a los funcionarios al programa de salud ocupacional</t>
  </si>
  <si>
    <t>compromiso institucional con el programa de salud ocupacional</t>
  </si>
  <si>
    <t>circulares -reuniones</t>
  </si>
  <si>
    <t>Los funcionarios que manejan archivos no usan elementos de protección, exponiéndose a riesgos biológicos que pueden perjudicar la salud.</t>
  </si>
  <si>
    <t>Falta de control en el uso de los elementos de protección.</t>
  </si>
  <si>
    <t>Enfermedades profesionales.</t>
  </si>
  <si>
    <t>Adopcion de las normas de salud ocupacional con relacion a este punto</t>
  </si>
  <si>
    <t>Utilizacion de elementos necesarios para la proteccion de los funcionarios que manejan archivo</t>
  </si>
  <si>
    <t>suministro y capacitacion de los funcionarios</t>
  </si>
  <si>
    <t>taller practico</t>
  </si>
  <si>
    <t>En las instalaciones de la Gobernación no se instala extintores, no hay señalización ni rutas de evacuación.</t>
  </si>
  <si>
    <t>Falta de medidas preventivas de seguridad industrial.</t>
  </si>
  <si>
    <t>Posibles accidentes de trabajo.</t>
  </si>
  <si>
    <t xml:space="preserve">adquisicion  de lementos necesarios  </t>
  </si>
  <si>
    <t xml:space="preserve">suminitro - capacitacion de los funcionarios </t>
  </si>
  <si>
    <t>La administración departamental elabora el Programa de Bienestar Social, pero no lo aplica-</t>
  </si>
  <si>
    <t>Seguimiento al programa de salud ocupacional</t>
  </si>
  <si>
    <t xml:space="preserve">capacitacion </t>
  </si>
  <si>
    <t>La administración departamental para la vigencia 2007 contrató los servicios de un Comunicador Social,  para  cubrir  eventos del Departamento tales como: Actualización pagina web con las actividades por el cubiertas, realización de informes radiales en emisoras del Departamento, reuniones, posesiones, capacitaciones, audiencias públicas, instalación se sesiones de la asamblea, reuniones con estudiantes de diferentes colegios del departamento, de Mayo, a noviembre de 2007. De acuerdo con el Manual de Funciones de la entidad, estas actividades están asignadas al Profesional Universitario Código 219, Grado 02 del Despacho del Gobernador.</t>
  </si>
  <si>
    <t>Ausencia de control en la distribución y cumplimiento de las funciones.</t>
  </si>
  <si>
    <t>Incumplimiento del manual de funciones.</t>
  </si>
  <si>
    <t>verificacion de los perfiles del personal existente en la Gobeernacion del Pútumayo</t>
  </si>
  <si>
    <t xml:space="preserve">subsanar la posible duplicidad de funciones en los casos que se presentarón </t>
  </si>
  <si>
    <t xml:space="preserve">realizar los actividades en lo posible con los finconarios de plata </t>
  </si>
  <si>
    <t>Verificación de documento</t>
  </si>
  <si>
    <t>La Gobernación del Putumayo suscribió el  Contrato No. 065 del 11 –agosto – 2008 con  la Universidad de Antioquia, por valor de DOSCIENTOS OCHENTA Y TRES MILLONES DE PESOS ($283.000.000), de los cuales la suma de $71.200.000 PESOS, se pactaron  para la realización de  un estudio técnico  para  la Reestructuración Administrativa del Departamento del Putumayo,  reestructuración que no ha podido llevarse a cabo por cuanto la administración carece de la autorización del Ministerio de Hacienda, hasta la fecha de la auditoria el contrato aun no se ha liquidado.</t>
  </si>
  <si>
    <t>Falta de planeación.</t>
  </si>
  <si>
    <t>Desgaste administrativo.</t>
  </si>
  <si>
    <t>Restructuracion administrativa</t>
  </si>
  <si>
    <t xml:space="preserve">restructuracion </t>
  </si>
  <si>
    <t xml:space="preserve">realizacion de decretos administrativos </t>
  </si>
  <si>
    <t xml:space="preserve">actos administrativos </t>
  </si>
  <si>
    <t>Se observa que a 31 de diciembre de 2008, las modificaciones al presupuesto no son coherentes entre los ingresos y los gastos</t>
  </si>
  <si>
    <t>Falta de control en los registros de modificaciones al presupuesto.</t>
  </si>
  <si>
    <t>Información no coherente entre ingresos y gastos.</t>
  </si>
  <si>
    <t xml:space="preserve">Que en la vigencia 2009 y subsiguientes las modificaciones presupuestales estarán acordes entre ingresos y gastos </t>
  </si>
  <si>
    <t>Realizar las modificaciones presupuestales coherentes entre  ingresos y gastos</t>
  </si>
  <si>
    <t>%</t>
  </si>
  <si>
    <t>El presupuesto final de gastos de 2008, presenta un nivel bajo de inversión del 86%,  realizado en las Dimensiones 2, 5, 6.</t>
  </si>
  <si>
    <t>Deficiente gestión en la ejecución de gastos</t>
  </si>
  <si>
    <t>Baja ejecución del presupuesto de gastos de inversión.</t>
  </si>
  <si>
    <t>Viabilizaciónn de proyectos de los sectores involucrados</t>
  </si>
  <si>
    <t>Incrementar el porcentaje de ejecución presupuestal</t>
  </si>
  <si>
    <t>Ejecución del 90%</t>
  </si>
  <si>
    <t>pesos ejecutados</t>
  </si>
  <si>
    <t xml:space="preserve">La entidad Gubernamental no ha presentado el inventario cultural del Departamento ante el ministerio de cultura para la inversión de los recursos  </t>
  </si>
  <si>
    <t>Deficiente gestión en los requisitos para inventir los recursos.</t>
  </si>
  <si>
    <t>Limitación en la inversión de los recursos.</t>
  </si>
  <si>
    <t>Realizar el seguimiento del inventario  Cultural del Departamento presentado de acuerdo a los ajustes solicitados por el Ministerio de Cultura</t>
  </si>
  <si>
    <t>realizar inventario cultural del departamento</t>
  </si>
  <si>
    <t>inventario realizado</t>
  </si>
  <si>
    <t>inventario</t>
  </si>
  <si>
    <t>En la vigencia de 2008, no hubo inversión en el sector de APSB, con  los recursos de transferencias del SGP.</t>
  </si>
  <si>
    <t>Falta de gestión.</t>
  </si>
  <si>
    <t>Reducción del presupuesto.</t>
  </si>
  <si>
    <t>Agilizar la implementación de la segunda fase del Plan Departamental de Aguas</t>
  </si>
  <si>
    <t xml:space="preserve">ejecutar con un plan estructurado </t>
  </si>
  <si>
    <t>Ejecución 100% SGP</t>
  </si>
  <si>
    <t>La entidad a 31 de diciembre de 2008 presenta reservas presupuestales significativas en los diferentes sectores, para luego no ser ejecutadas.</t>
  </si>
  <si>
    <t>Deficiente planeación.</t>
  </si>
  <si>
    <t>ejecutar desde el primer trimestre la inversion</t>
  </si>
  <si>
    <t>realizar ejecuciones desde el primer trimestre del año en vigencia</t>
  </si>
  <si>
    <t>ejecuciones acordes a los planes de accion</t>
  </si>
  <si>
    <t>% de ejecucion</t>
  </si>
  <si>
    <t>La administración departamental no cumplió con el 70% del límite establecido en la ley 617/2000, los gastos de funcionamiento fueron de $14.074.441 en miles de pesos superando en un 7% lo permitido por la ley.</t>
  </si>
  <si>
    <t>Falta de control en los gastos de funcionamiento.</t>
  </si>
  <si>
    <t>Cumplir con los límites de gastos establecidos en la Ley 617 del 2000.</t>
  </si>
  <si>
    <t>Revisar la legalidad de las pensiones de conformidad con lo estipulado en la clausula 2 del Otrosí No. 4 al Convenio de Desempeño, suscrito el 15/12/2008</t>
  </si>
  <si>
    <t>Sucripción del contrato para la revisión de la legalidad de las pensiones</t>
  </si>
  <si>
    <t>contrato</t>
  </si>
  <si>
    <t>Respecto a los resultados que se vayan obteniendo adelantar las acciones judiciales que sean del caso</t>
  </si>
  <si>
    <t>acciones judiciales adelantadas</t>
  </si>
  <si>
    <t xml:space="preserve">Existen cuentas del Departamento a 31 de diciembre de 2008, que se encuentran sin movimientos desde hace varios años, de convenios que están sin liquidar. </t>
  </si>
  <si>
    <t>Deficiencia en los procesos de liquidación por parte de los funcionarios responsables de estos procesos.</t>
  </si>
  <si>
    <t>Liquidación de los convenios y cancelación de las cuentas bancarias aperturadas para el manejo de los recuros</t>
  </si>
  <si>
    <t>Liquidar convenios</t>
  </si>
  <si>
    <t>Actas de liquidación de convenios</t>
  </si>
  <si>
    <t xml:space="preserve">Depurar las cuentas bancarias </t>
  </si>
  <si>
    <t xml:space="preserve">Cancelación de cuentas bancarias </t>
  </si>
  <si>
    <t>La oficina de tesorería demuestra  deficiencia en el registro y reporte a presupuesto, esto se pudo evidenciar en el registro de las conciliaciones en la cuenta de agua potable y saneamiento básico.</t>
  </si>
  <si>
    <t>Deficiencias en los registro de las transferencias del SGP</t>
  </si>
  <si>
    <t>Información desactualizada y no confiable para la toma de decisones.</t>
  </si>
  <si>
    <t>Registro y reporte oportuno de los ingresos a presupuesto</t>
  </si>
  <si>
    <t>Tener información actualizada y oportuna</t>
  </si>
  <si>
    <t xml:space="preserve">Registro oportuno dependiendo del plazo legalmente establecido para la declaración y consignación de cada ingreso </t>
  </si>
  <si>
    <t xml:space="preserve">El comprobante de egreso No. 6520 de fecha 07 /04/2008 correspondiente al pago del contrato No.001, presenta un procedimiento de registro contable inadecuado, por que   se registra en la cuenta No.242553  el valor total de la causación, y no el valor que se esta pagando.  </t>
  </si>
  <si>
    <t>Deficiencia en los registros contables</t>
  </si>
  <si>
    <t>Estados financieros no confiables.</t>
  </si>
  <si>
    <t>El registro efectuado  con la cuenta contable 242553 por el valor total causado en el comprobante de egreso No. 6520, se debe a que en el momento de realizar el primer pago no se efectuó el cruce respectivo con el documento de la causación por el valor total del contrato para que este disminuya, pero en el segundo pago se realizó la corrección del procedimiento anterior para que la cuenta del pasivo 242553, con el pago final muestre saldo cero</t>
  </si>
  <si>
    <t>Acción corregida</t>
  </si>
  <si>
    <t xml:space="preserve">En el comprobante de egreso No. 6855 de fecha 14 /05/2008 se realizo un cobro de retención  en la fuente del 11% para persona jurídica y en el comprobante de egreso No.7124 de fecha  11/06/2008 se practica una retención del 6% por servicios. </t>
  </si>
  <si>
    <t>Deficiencias en la liiquidación de retención en la fuente a contratistaas.</t>
  </si>
  <si>
    <t>Sanciones y pago de interes.</t>
  </si>
  <si>
    <t>Inicialmente se asumió que la firma ALPHANET, estaba catalogada como persona jurídica y prestaba servicios profesionales, motivo por el cual se le practicó una retención en la fuente del 11%. Posteriormente su representante Legal, el señor Jhon Jairo Guerrero Bastidas sustentó verbalmente que el contrato suscrito entre ALPHANET y la Gobernación del Putumayo, era un contrato de prestación de servicios Técnicos mas no profesionales; aportando como prueba copia del contrato para que se le practique retención en la fuente del 6% y no del 11% como se venía haciendo</t>
  </si>
  <si>
    <t>En los comprobantes de Nros.8438 del 13 de noviembre de 2008, valor del pago $8.912.548, factura Nro.1970, no se realizaron las respectivas retenciones en la fuente y reteiva. Comprobante de egreso Nro.9100 de fecha 31 de diciembre de 2008, por valor de  17.468.594 se le practica retención en la fuente del 2% (356.502), no se realiza la retención del IVA.</t>
  </si>
  <si>
    <t>Cumplir lo estipulado en el Estatuto Tributario</t>
  </si>
  <si>
    <t>Tramite del último pago del contrato No.037 del 16/05/2008</t>
  </si>
  <si>
    <t xml:space="preserve">Efectuar cruce y ajuste en el último pago, de las retenciones no practicadas  </t>
  </si>
  <si>
    <t xml:space="preserve">La administración pago mediante  COMPROBANTE DE EGRESO NRO.2706 del 27 de marzo de 2007,  la suma de $283.615.444, por concepto de intereses Acta conciliación extraprocesal (Procesos 2005-092 correspondiente al Contrato 0024 de fecha 9 de diciembre de 2002 y Proceso ejecutivo  2005-01922  correspondiente al contrato No.107 de fecha 24 de diciembre de 2003 ) a favor de TANYA ISABEL CORDOBA en representación de UNION TEMPORAL PROVEMAYO Y UNION TEMPORAL PROVEEDORES ASOCIADOS, gasto que se realizó de Sentencias Judiciales, Recursos Propios. Evidenciándose la falta de gestión en la acción de reparación. </t>
  </si>
  <si>
    <t>Falta de gestión en la recuperación de los recursos del estado.</t>
  </si>
  <si>
    <t>Disminución de los recursos del presupuesto del Departamento.</t>
  </si>
  <si>
    <t>Estudiar los casos en los cuales se presentan reclamaciones por  vía Judicial</t>
  </si>
  <si>
    <t>Estudio detallado de cada caso donde exista proceso judicial</t>
  </si>
  <si>
    <t>Estudio y analisis de los diferentes casos a resolver</t>
  </si>
  <si>
    <t xml:space="preserve">Documento </t>
  </si>
  <si>
    <t>La entidad a 31 de diciembre de 2008 presenta unas cuentas por pagar significativas evidenciándose la falta de control de su ejecución.</t>
  </si>
  <si>
    <t>Deficiente control en la ejecución de las cuentas por pagar.</t>
  </si>
  <si>
    <t>Aumento de las cuentas por pagar.</t>
  </si>
  <si>
    <t>La Administración Central con corte 31 de julio de 2009 pagó la totalidad de las cuentas por pagar constituidas a 31/12/2008. Quedan pendientes algunas las cuentas del sector salud y educación</t>
  </si>
  <si>
    <t xml:space="preserve">Los $80.000 miles de inversiones en títulos de capitalización cuenta contable 120145 no tienen determinado el tipo de inversión, nombre de la entidad bancaria, fecha de constitución, fecha de redención y valor individual de la inversión patrimonial. </t>
  </si>
  <si>
    <t>Deficiente registro y procedimientos contables y administrativo en inversiones.</t>
  </si>
  <si>
    <t>Realizar los ajustes contables de acuerdo a la norma, teniendo en cuenta que los $80.000.000,00 de INVERSIONES EN TITULO DE CAPITALIZACION pertenece a un saldo a 31 de diciembre de 1999 a nombre de CAPITALIZADORA AURORA</t>
  </si>
  <si>
    <t>Verificar el estado de la inversión</t>
  </si>
  <si>
    <t>Recopilar los documentos soportes de la inversión</t>
  </si>
  <si>
    <t xml:space="preserve"> Determinar  en reunión de Comité Técnico de Sostenibilidad Contable de la Gobernación del Putumayo (creado mediante resolución 427 del 9 de julio de 2009) el proceso a seguir</t>
  </si>
  <si>
    <t>Acta de reunion de Comité Técnico de Sostenibilidad Contable de la Gobernación del Putumayo</t>
  </si>
  <si>
    <t>La subcuenta 128035 provisión para protección de inversiones patrimoniales en entidades controladas por valor de -$30.218 miles se encuentra mal clasificada debido a que es una provisión realizada a la inversión en la Comercializadora de Licores del Putumayo la cual esta en liquidación, razón por la cual la cuenta contable a afectar seria la 128036 inversiones patrimoniales en entidades en liquidación.</t>
  </si>
  <si>
    <t>Deficiente registro y procedimientos contables.</t>
  </si>
  <si>
    <t>Realizar los ajustes contables de acuerdo a la norma, teniend en cuenta que la Comercializadora de Licores se encuentra liquidada y que los pasivos de ésta fueron incorporados a los estados financieros del Departamento del Putumayo</t>
  </si>
  <si>
    <t>La Gobernación del Putumayo no tiene establecidas políticas ni criterios para la realización de las inversiones en cuanto a  autorización, constitución y manejo; teniendo en cuenta parámetros de estructuración como es el análisis diario del flujo de caja y el momento en el que se requiere la disponibilidad de los recursos con el fin de atender los compromisos adquiridos en desarrollo de su actividad misional.</t>
  </si>
  <si>
    <t>Falta de procedimiento en el manejo de las inversiones</t>
  </si>
  <si>
    <t>Establecer políticas y criterios para la realización de las inversiones en cuanto a  autorización, constitución y manejo; teniendo en cuenta parámetros de estructuración como es el análisis diario del flujo de caja y el momento en el que se requiere la disponibilidad de los recursos con el fin de atender los compromisos adquiridos en desarrollo de su actividad misional.</t>
  </si>
  <si>
    <t xml:space="preserve">Manual de procedimiento de inversiones financieras ajustado a la Ley </t>
  </si>
  <si>
    <t>La Gobernación ha entregado recursos en forma anticipada a contratistas y proveedores para la obtención de bienes y servicios y además registra valores entregados para viáticos y gastos de viaje por valor de $14.483.809 miles que están pendientes de legalización y de determinar saldos reales.</t>
  </si>
  <si>
    <t>Defiiciente control en el manejo de los avances y anticipos entregados</t>
  </si>
  <si>
    <t>Incumplimiento en la legalización de avances.</t>
  </si>
  <si>
    <t>Depura la cuenta de avances y anticipos entregados</t>
  </si>
  <si>
    <t>Establecer saldos reales en la cuenta de avances y anticipos</t>
  </si>
  <si>
    <t>Cruce de información entre Presupuesto-Tesorería-Jurídica</t>
  </si>
  <si>
    <t>La Gobernación del Putumayo no tiene implementado un manual de procesos y procedimientos de Baja de Bienes que le permita determinar plenamente el estado actual de estos y su destinación final de acuerdo a sus necesidades</t>
  </si>
  <si>
    <t>Falta de procedimiento en el manejo de las bajas de los bienes del Departamento</t>
  </si>
  <si>
    <t>Incumplimiento de las normas.</t>
  </si>
  <si>
    <t xml:space="preserve">actualización en el manual de procedimiento de bajas. </t>
  </si>
  <si>
    <t>Realizar en el menor tiempo posible los materiales que esten listos para dar de baja</t>
  </si>
  <si>
    <t>A 31 de Diciembre de 2009 estar al día en lo relacionado con las bajas</t>
  </si>
  <si>
    <t xml:space="preserve">Exactamente no existe una unidad de medida, pero si se puede identificar la baja y realizar el proceso </t>
  </si>
  <si>
    <t>Se pudo evidenciar que la Gobernación del Putumayo no realiza verificación física de los bienes, mediante la práctica de pruebas representativas, con el fin de confrontar la existencia real o física contra los saldos registrados en almacén e inventarios y cuentas contables.</t>
  </si>
  <si>
    <t>Falta de control de inventarios por parte del responsable.</t>
  </si>
  <si>
    <t>Realizar un trabajo detallado y minucioso de los bienes de propiedad de la Gobernaciòn</t>
  </si>
  <si>
    <t>Identificar exactamente los bienes de propiedad de la Gobernación, el lugar donde se encuentre y el de su estado actual</t>
  </si>
  <si>
    <t>Si se contrata una persona para que trabaje en inventarios, se puede obtener excelentes resultados a 31 de Diciembre de 2009</t>
  </si>
  <si>
    <t>Persona a contratar para realizar el trabajo de inventarios</t>
  </si>
  <si>
    <t xml:space="preserve">La Gobernación del Putumayo no ha verificado, clasificado, analizado y valorizado los bienes inmuebles de propiedad del Departamento (avalúo, reconocimiento).  </t>
  </si>
  <si>
    <t>Falta de identificacion de los Bienes  Inmuebles</t>
  </si>
  <si>
    <t xml:space="preserve">verificacion de los bienes existentes </t>
  </si>
  <si>
    <t>verificacion y avaluo de los bienes inmuebles del Departamento</t>
  </si>
  <si>
    <t>contratar personal idoneo</t>
  </si>
  <si>
    <t xml:space="preserve">Almacén del Departamento, no maneja un Inventario General de bienes clasificado de acuerdo al Plan General de Contabilidad Pública con corte a 31 de diciembre de 2008, solamente maneja una relación de bienes clasificados por dependencias y nombre del funcionario a quien se entrega el bien, razón por la cual no se pudo determinar si los bienes inventariados realmente concuerdan con los registros contables y los saldos reflejados en los Estados Financieros a 31 de diciembre de 2008 estimados en $ 7.168.638 miles. </t>
  </si>
  <si>
    <t>Defiencias en el manejo del inventario General de Bienes.</t>
  </si>
  <si>
    <t xml:space="preserve">La Gobernación del Putumayo, nivel central contabilizó en la cuenta Adquisición de Bienes y Servicios las reservas presupuestales producto de la adquisición de bienes y servicios y la celebración de contratos y convenios con diferentes entidades y personas naturales y jurídicas; razón por la cual deberá ajustar el valor de $61.836.818 miles quitando las reservas presupuestales y dejando únicamente las cuentas por pagar. </t>
  </si>
  <si>
    <t>Inadecuados registros de las cuentas por pagar y reservas presupuestales.</t>
  </si>
  <si>
    <t>Depura la cuenta bienes y servicios</t>
  </si>
  <si>
    <t>Establecer saldos reales en la cuenta bienes y servicios</t>
  </si>
  <si>
    <t xml:space="preserve">La subcuenta 242508 representa los valores causados por concepto de Viáticos y Gastos de Viaje de funcionarios de la administración por valor de $123.457 miles, de los cuales $39.714 miles son saldos que ha 31 de diciembre de 2008 se encuentran sin depurar. </t>
  </si>
  <si>
    <t>Falta de control y seguimiento de los viaticos y gastos de viaje por pagar</t>
  </si>
  <si>
    <t>Depura la cuenta de Viaticos y Gastos de viaje</t>
  </si>
  <si>
    <t>Falta de control y seguimiento a los aportes pensionales por pagar</t>
  </si>
  <si>
    <t>Depuración mensual de la subcuenta 242518</t>
  </si>
  <si>
    <t>Evitar que existan saldos acumulados en la subcuenta 242518 frente al tema de aportes pensionales del personal docente de la SED-Recursos sin situación de fondos</t>
  </si>
  <si>
    <t>A 31 de diciembre de 2009, la subcuenta 242518 no registre saldos acumulados</t>
  </si>
  <si>
    <t>Informe CGN</t>
  </si>
  <si>
    <t xml:space="preserve">La subcuenta 250590 otros salarios y prestaciones sociales presentan un saldo por pagar por valor de $973.431 miles, de los cuales la SED no ha cancelado el valor de $783.288 miles por concepto de dotación del personal vigencia 2008. </t>
  </si>
  <si>
    <t>Ausencia de control a las cuentas por pagar.</t>
  </si>
  <si>
    <t xml:space="preserve">Depurar la subcuenta 250590 </t>
  </si>
  <si>
    <t>Depurar la subcuenta 250590 frente al tema de otros salarios y prestaciones sociales de  docentes de la SED</t>
  </si>
  <si>
    <t xml:space="preserve"> una subcuenta depurada</t>
  </si>
  <si>
    <t>Iniciar acciones tendientes a que dicha deuda sea reconocida dentro de la reestrucutración de pasivos (Ley 550 de 1999)</t>
  </si>
  <si>
    <t>Reconocimiento de la deuda</t>
  </si>
  <si>
    <t>La deuda de dotación del personal administrativo reconocida dentro de la reestructuración de pasivos (Ley 550)</t>
  </si>
  <si>
    <t>Acto administrativo</t>
  </si>
  <si>
    <t xml:space="preserve">La subcuenta 250502 Cesantías presenta un valor de $3.854.747 miles, de los cuales el valor de $3.592.247 miles son de la SED contabilizados sin tener en cuenta que el ministerio directamente realiza el descuento de este rubro en el giro de las transferencias. </t>
  </si>
  <si>
    <t>Deficiencias en los registros contables y en las cuentas por pagar.</t>
  </si>
  <si>
    <t>Depuración mensual de la subcuenta 250502</t>
  </si>
  <si>
    <t>Evitar que existan saldos acumulados en la subcuenta 250502 frente al tema de aportes cesantías-Recursos sin situación de fondos</t>
  </si>
  <si>
    <t xml:space="preserve"> la subcuenta 250502 no registre saldos acumulados</t>
  </si>
  <si>
    <t>La Gobernación no ha incorporado las contingencias derivadas de todos los procesos judiciales los cuales no están presentados en su totalidad en los informes contables.</t>
  </si>
  <si>
    <t>Defiencia en la identificación e incorporación de los pasivos contingentes.</t>
  </si>
  <si>
    <t>Incorporar provisiones contingentes de procesos judiciales con el reporte generado por la Oficina Jurídica Departamental a 30 de junio del 2009</t>
  </si>
  <si>
    <t>Se evidencia que las comisiones realizadas por el señor gobernador del Putumayo mediante las resoluciones no.327, 372, 387, 434, 555, 684, 809 y 835 de 2008, no cumplieron con el objeto de la comisión; generado un presunto detrimento por valor de $5.255.840.</t>
  </si>
  <si>
    <t>Falta de control en los procedimientos de legalización de viáticos.</t>
  </si>
  <si>
    <t>Detrimento al patrimonio público.</t>
  </si>
  <si>
    <t xml:space="preserve">revision de  informes  de  comisiones y soportes </t>
  </si>
  <si>
    <t>revision del cumplimiento del objeto de comiisión</t>
  </si>
  <si>
    <t>revisión de soportes</t>
  </si>
  <si>
    <t>documentos soportes</t>
  </si>
  <si>
    <t>Planeación Departamental</t>
  </si>
  <si>
    <t>Secretaria de Planeación Departamental</t>
  </si>
  <si>
    <t xml:space="preserve">Servicios Administrativos </t>
  </si>
  <si>
    <t>SECRETARIA DE INFRAESTRUCTURA DEPARTAMENTAL, OFICINA JURIDICA Y OTRA</t>
  </si>
  <si>
    <t>oficina juridica e indeportes</t>
  </si>
  <si>
    <t>SECRETARIA DE INFRAESTRUCTURA DEPARTAMENTAL</t>
  </si>
  <si>
    <t>Secretaria de Gobierno Departamental</t>
  </si>
  <si>
    <t>Secretaria de Desarrollo Social Dra Ruby Caicedo Maturana</t>
  </si>
  <si>
    <t>secretaria de infraestructura</t>
  </si>
  <si>
    <t>Secretaria de planeacion departamental</t>
  </si>
  <si>
    <t>Sección Presupuesto</t>
  </si>
  <si>
    <t>Planeación Departamental y sectores</t>
  </si>
  <si>
    <t>secretaria de educacion y cultura departamental</t>
  </si>
  <si>
    <t>Gestor y Municipios</t>
  </si>
  <si>
    <t>todas las secretarias</t>
  </si>
  <si>
    <t>Secretaría de Servicios Administrativos</t>
  </si>
  <si>
    <t>Secretaría de servicios administrativos - apoyada de las secretarías ejecutoras</t>
  </si>
  <si>
    <t>Tesorería Departamental</t>
  </si>
  <si>
    <t>Sección Contabilidad</t>
  </si>
  <si>
    <t>Secretaría de Hacienda Departamental</t>
  </si>
  <si>
    <t>Administrativa</t>
  </si>
  <si>
    <t>SED-Unidad Administrativa y Financiera Oficina de Contabilidad</t>
  </si>
  <si>
    <t>SED-Unidad Administrativa y Financiera Oficina de  Presupuesto.</t>
  </si>
  <si>
    <t>GOBERNADOR  DEL PUTUMAYO</t>
  </si>
  <si>
    <t>CONTROL INTERNO DE GESTION</t>
  </si>
  <si>
    <t>Administrativa y almacen</t>
  </si>
  <si>
    <t>NIT:800,094,164-4</t>
  </si>
  <si>
    <t>Periodos  fiscales: 2007-2008</t>
  </si>
  <si>
    <t>Modalidad de auditoria: Regular</t>
  </si>
  <si>
    <t>,5</t>
  </si>
  <si>
    <t>,8</t>
  </si>
  <si>
    <t>,33</t>
  </si>
  <si>
    <t>3</t>
  </si>
  <si>
    <t>2</t>
  </si>
  <si>
    <t>1</t>
  </si>
  <si>
    <t>80</t>
  </si>
  <si>
    <t>100</t>
  </si>
  <si>
    <t>Practicar las retenciones (OBSERVACIÓN : LA PRESENTE CUENTA QUEDO CONTEMPLADO EN  EL ACUERDO DE RESTRUCTURACION DE PASIVOS LEY 550)</t>
  </si>
  <si>
    <t>50</t>
  </si>
  <si>
    <t xml:space="preserve">Tener implementado y desarrollar  el  Modelo Estandar de Control Interno en la Gobernación del Putumayo. </t>
  </si>
  <si>
    <t>Desarrollar el MECI a 31 de diciembre de 2010, en la Gobernación del Putumayo (VER  ANEXO MODIFICATORIO N.02 DEL 3 0 NOVIEMBRE DE 2009)</t>
  </si>
  <si>
    <r>
      <t xml:space="preserve">En el contrato No 232 de 13 de diciembre de  2007 con la </t>
    </r>
    <r>
      <rPr>
        <b/>
        <sz val="10"/>
        <color indexed="63"/>
        <rFont val="Arial"/>
        <family val="2"/>
      </rPr>
      <t xml:space="preserve"> </t>
    </r>
    <r>
      <rPr>
        <sz val="10"/>
        <color indexed="63"/>
        <rFont val="Arial"/>
        <family val="2"/>
      </rPr>
      <t>Unión Temporal MAC, se pago un anticipo por valor de $261.191.726,  y se ejecuto  $252.114.208, presentándose  un faltante de  $9.077.518.</t>
    </r>
  </si>
  <si>
    <r>
      <t>La administración departamental comprometió vigencia futuras para realizar el pago final de los contrato 148, 149, 161 y 065 del 2008, con fundamento en la Ordenanza No.557 de julio 29 de 2008, contratos que no se ajustan a lo autorizado en la presente ordenanza</t>
    </r>
    <r>
      <rPr>
        <sz val="10"/>
        <color indexed="63"/>
        <rFont val="Arial"/>
        <family val="2"/>
      </rPr>
      <t xml:space="preserve">. La  entidad a la fecha de la auditoria el contrato no se ha liquidado. </t>
    </r>
  </si>
  <si>
    <r>
      <t>La subcuenta 242518 aportes a fondos pensionales presenta un valor de $3.070.855 miles a diciembre 31 de 2008, de los cuales en su gran mayoría pertenecen a la Secretaría de Educación Departamental, esta entidad presenta cuentas por pagar por valor de $2.820.081 miles producto de causar aportes pensionales de las nominas (sin situación de fondos) sin tener en cuenta que estos aportes el ministerio los viene descontando directamente en el momento del giro de las transferencias.</t>
    </r>
    <r>
      <rPr>
        <b/>
        <sz val="10"/>
        <color indexed="63"/>
        <rFont val="Arial"/>
        <family val="2"/>
      </rPr>
      <t xml:space="preserve"> </t>
    </r>
  </si>
  <si>
    <t>Informe  de avance  presentado a la Contraloría Departamental  del Putumayo</t>
  </si>
  <si>
    <t xml:space="preserve">Descripción Hallazgo                                                   </t>
  </si>
  <si>
    <t>Expedición Acto Administrativos  (VER OFICIO PRESUPUESTO SH-SP -002 19 enero /2010)</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</si>
</sst>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mmm\-yy"/>
    <numFmt numFmtId="189" formatCode="dd\-mm\-yy"/>
    <numFmt numFmtId="190" formatCode="mmmm\-yy"/>
    <numFmt numFmtId="191" formatCode="d\-m\-yy"/>
    <numFmt numFmtId="192" formatCode="dd/mm/yyyy;@"/>
    <numFmt numFmtId="193" formatCode="d/mm/yyyy;@"/>
    <numFmt numFmtId="194" formatCode="0;[Red]0"/>
  </numFmts>
  <fonts count="51">
    <font>
      <sz val="10"/>
      <name val="Arial"/>
      <family val="0"/>
    </font>
    <font>
      <sz val="8"/>
      <name val="Tahoma"/>
      <family val="2"/>
    </font>
    <font>
      <b/>
      <sz val="8"/>
      <name val="Tahoma"/>
      <family val="2"/>
    </font>
    <font>
      <u val="single"/>
      <sz val="10"/>
      <color indexed="12"/>
      <name val="Arial"/>
      <family val="2"/>
    </font>
    <font>
      <u val="single"/>
      <sz val="10"/>
      <color indexed="36"/>
      <name val="Arial"/>
      <family val="2"/>
    </font>
    <font>
      <b/>
      <sz val="9"/>
      <name val="Tahoma"/>
      <family val="2"/>
    </font>
    <font>
      <b/>
      <sz val="10"/>
      <color indexed="63"/>
      <name val="Arial"/>
      <family val="2"/>
    </font>
    <font>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63"/>
      <name val="Arial"/>
      <family val="2"/>
    </font>
    <font>
      <b/>
      <sz val="12"/>
      <color indexed="63"/>
      <name val="Arial"/>
      <family val="2"/>
    </font>
    <font>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tint="0.24998000264167786"/>
      <name val="Arial"/>
      <family val="2"/>
    </font>
    <font>
      <b/>
      <sz val="10"/>
      <color theme="1" tint="0.24998000264167786"/>
      <name val="Arial"/>
      <family val="2"/>
    </font>
    <font>
      <b/>
      <sz val="12"/>
      <color theme="1" tint="0.24998000264167786"/>
      <name val="Arial"/>
      <family val="2"/>
    </font>
    <font>
      <sz val="10"/>
      <color theme="1" tint="0.24998000264167786"/>
      <name val="Arial"/>
      <family val="2"/>
    </font>
    <font>
      <sz val="8"/>
      <color theme="1" tint="0.2499800026416778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58">
    <xf numFmtId="0" fontId="0" fillId="0" borderId="0" xfId="0" applyAlignment="1">
      <alignment/>
    </xf>
    <xf numFmtId="0" fontId="45" fillId="0" borderId="0" xfId="0" applyFont="1" applyFill="1" applyAlignment="1">
      <alignment horizontal="left"/>
    </xf>
    <xf numFmtId="0" fontId="46" fillId="0" borderId="10" xfId="0" applyFont="1" applyFill="1" applyBorder="1" applyAlignment="1">
      <alignment horizontal="left" vertical="center" wrapText="1"/>
    </xf>
    <xf numFmtId="0" fontId="47" fillId="0" borderId="0" xfId="0" applyFont="1" applyFill="1" applyBorder="1" applyAlignment="1">
      <alignment horizontal="left"/>
    </xf>
    <xf numFmtId="0" fontId="46" fillId="0" borderId="0" xfId="0" applyFont="1" applyFill="1" applyBorder="1" applyAlignment="1" applyProtection="1">
      <alignment horizontal="left" vertical="center" wrapText="1"/>
      <protection locked="0"/>
    </xf>
    <xf numFmtId="0" fontId="46" fillId="0" borderId="0" xfId="0" applyFont="1" applyFill="1" applyBorder="1" applyAlignment="1">
      <alignment horizontal="left"/>
    </xf>
    <xf numFmtId="0" fontId="47" fillId="0" borderId="11" xfId="0" applyFont="1" applyFill="1" applyBorder="1" applyAlignment="1">
      <alignment horizontal="left"/>
    </xf>
    <xf numFmtId="189" fontId="46" fillId="0" borderId="0" xfId="0" applyNumberFormat="1" applyFont="1" applyFill="1" applyBorder="1" applyAlignment="1">
      <alignment horizontal="left" vertical="center" wrapText="1"/>
    </xf>
    <xf numFmtId="189" fontId="46" fillId="0" borderId="0" xfId="0" applyNumberFormat="1" applyFont="1" applyFill="1" applyBorder="1" applyAlignment="1">
      <alignment horizontal="left" wrapText="1"/>
    </xf>
    <xf numFmtId="15" fontId="46" fillId="0" borderId="0" xfId="0" applyNumberFormat="1" applyFont="1" applyFill="1" applyBorder="1" applyAlignment="1">
      <alignment horizontal="left" wrapText="1"/>
    </xf>
    <xf numFmtId="0" fontId="46" fillId="0" borderId="0" xfId="0" applyFont="1" applyFill="1" applyBorder="1" applyAlignment="1">
      <alignment horizontal="left" wrapText="1"/>
    </xf>
    <xf numFmtId="14" fontId="46" fillId="0" borderId="12" xfId="0" applyNumberFormat="1" applyFont="1" applyFill="1" applyBorder="1" applyAlignment="1">
      <alignment vertical="center" wrapText="1"/>
    </xf>
    <xf numFmtId="14" fontId="46" fillId="0" borderId="13" xfId="0" applyNumberFormat="1" applyFont="1" applyFill="1" applyBorder="1" applyAlignment="1">
      <alignment vertical="center" wrapText="1"/>
    </xf>
    <xf numFmtId="0" fontId="46" fillId="0" borderId="10" xfId="0" applyFont="1" applyFill="1" applyBorder="1" applyAlignment="1">
      <alignment vertical="center" wrapText="1"/>
    </xf>
    <xf numFmtId="0" fontId="48" fillId="0" borderId="14" xfId="0" applyFont="1" applyFill="1" applyBorder="1" applyAlignment="1">
      <alignment horizontal="left"/>
    </xf>
    <xf numFmtId="14" fontId="48" fillId="0" borderId="14" xfId="0" applyNumberFormat="1" applyFont="1" applyFill="1" applyBorder="1" applyAlignment="1">
      <alignment horizontal="left"/>
    </xf>
    <xf numFmtId="0" fontId="48" fillId="0" borderId="0" xfId="0" applyFont="1" applyFill="1" applyBorder="1" applyAlignment="1">
      <alignment horizontal="left"/>
    </xf>
    <xf numFmtId="14" fontId="48" fillId="0" borderId="0" xfId="0" applyNumberFormat="1" applyFont="1" applyFill="1" applyBorder="1" applyAlignment="1">
      <alignment horizontal="left"/>
    </xf>
    <xf numFmtId="14" fontId="46" fillId="0" borderId="12"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5" xfId="0" applyNumberFormat="1" applyFont="1" applyFill="1" applyBorder="1" applyAlignment="1">
      <alignment horizontal="justify" vertical="center" wrapText="1"/>
    </xf>
    <xf numFmtId="0" fontId="49" fillId="0" borderId="15" xfId="0" applyNumberFormat="1" applyFont="1" applyFill="1" applyBorder="1" applyAlignment="1">
      <alignment horizontal="justify" vertical="center" wrapText="1" shrinkToFit="1"/>
    </xf>
    <xf numFmtId="0" fontId="49" fillId="0" borderId="15" xfId="0" applyNumberFormat="1" applyFont="1" applyFill="1" applyBorder="1" applyAlignment="1">
      <alignment horizontal="justify" vertical="top" wrapText="1" shrinkToFit="1"/>
    </xf>
    <xf numFmtId="0" fontId="49" fillId="0" borderId="15" xfId="0" applyNumberFormat="1" applyFont="1" applyFill="1" applyBorder="1" applyAlignment="1">
      <alignment horizontal="center" vertical="center" wrapText="1" shrinkToFit="1"/>
    </xf>
    <xf numFmtId="15" fontId="49" fillId="0" borderId="15" xfId="0" applyNumberFormat="1" applyFont="1" applyFill="1" applyBorder="1" applyAlignment="1" applyProtection="1">
      <alignment horizontal="center" vertical="center" wrapText="1"/>
      <protection locked="0"/>
    </xf>
    <xf numFmtId="2" fontId="48" fillId="0" borderId="15" xfId="0" applyNumberFormat="1" applyFont="1" applyFill="1" applyBorder="1" applyAlignment="1">
      <alignment horizontal="right" vertical="center" wrapText="1"/>
    </xf>
    <xf numFmtId="49" fontId="48" fillId="0" borderId="15" xfId="0" applyNumberFormat="1" applyFont="1" applyFill="1" applyBorder="1" applyAlignment="1">
      <alignment horizontal="center" vertical="center" wrapText="1"/>
    </xf>
    <xf numFmtId="10" fontId="48" fillId="0" borderId="15" xfId="0" applyNumberFormat="1" applyFont="1" applyFill="1" applyBorder="1" applyAlignment="1">
      <alignment horizontal="right" vertical="center" wrapText="1"/>
    </xf>
    <xf numFmtId="4" fontId="48" fillId="0" borderId="15" xfId="0" applyNumberFormat="1" applyFont="1" applyFill="1" applyBorder="1" applyAlignment="1">
      <alignment horizontal="center" vertical="center" wrapText="1"/>
    </xf>
    <xf numFmtId="4" fontId="48" fillId="0" borderId="15" xfId="0" applyNumberFormat="1" applyFont="1" applyFill="1" applyBorder="1" applyAlignment="1">
      <alignment horizontal="right" vertical="center" wrapText="1"/>
    </xf>
    <xf numFmtId="0" fontId="46" fillId="0" borderId="16" xfId="0" applyFont="1" applyFill="1" applyBorder="1" applyAlignment="1">
      <alignment horizontal="center" vertical="center" wrapText="1"/>
    </xf>
    <xf numFmtId="0" fontId="49" fillId="0" borderId="15" xfId="0" applyNumberFormat="1" applyFont="1" applyFill="1" applyBorder="1" applyAlignment="1">
      <alignment horizontal="center" vertical="top" wrapText="1" shrinkToFit="1"/>
    </xf>
    <xf numFmtId="194" fontId="48" fillId="0" borderId="15" xfId="0" applyNumberFormat="1" applyFont="1" applyFill="1" applyBorder="1" applyAlignment="1">
      <alignment wrapText="1"/>
    </xf>
    <xf numFmtId="194" fontId="49" fillId="0" borderId="15" xfId="0" applyNumberFormat="1" applyFont="1" applyFill="1" applyBorder="1" applyAlignment="1">
      <alignment vertical="center" wrapText="1"/>
    </xf>
    <xf numFmtId="0" fontId="49" fillId="0" borderId="15" xfId="0" applyFont="1" applyFill="1" applyBorder="1" applyAlignment="1" applyProtection="1">
      <alignment horizontal="justify" vertical="center" wrapText="1"/>
      <protection locked="0"/>
    </xf>
    <xf numFmtId="0" fontId="49" fillId="0" borderId="15"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left" vertical="center" wrapText="1"/>
      <protection locked="0"/>
    </xf>
    <xf numFmtId="0" fontId="49" fillId="0" borderId="15" xfId="0" applyNumberFormat="1" applyFont="1" applyFill="1" applyBorder="1" applyAlignment="1">
      <alignment horizontal="left" vertical="center" wrapText="1"/>
    </xf>
    <xf numFmtId="0" fontId="49" fillId="0" borderId="15" xfId="0" applyFont="1" applyFill="1" applyBorder="1" applyAlignment="1">
      <alignment horizontal="left" vertical="center" wrapText="1"/>
    </xf>
    <xf numFmtId="194" fontId="48" fillId="0" borderId="15" xfId="0" applyNumberFormat="1" applyFont="1" applyFill="1" applyBorder="1" applyAlignment="1">
      <alignment vertical="center" wrapText="1"/>
    </xf>
    <xf numFmtId="0" fontId="48" fillId="0" borderId="16" xfId="0" applyFont="1" applyFill="1" applyBorder="1" applyAlignment="1">
      <alignment vertical="center" wrapText="1"/>
    </xf>
    <xf numFmtId="0" fontId="49" fillId="0" borderId="15" xfId="0" applyNumberFormat="1" applyFont="1" applyBorder="1" applyAlignment="1">
      <alignment horizontal="justify" vertical="center" wrapText="1" shrinkToFit="1"/>
    </xf>
    <xf numFmtId="0" fontId="49" fillId="0" borderId="17" xfId="0" applyFont="1" applyFill="1" applyBorder="1" applyAlignment="1">
      <alignment horizontal="center" vertical="center" wrapText="1"/>
    </xf>
    <xf numFmtId="9" fontId="49" fillId="0" borderId="15" xfId="0" applyNumberFormat="1" applyFont="1" applyFill="1" applyBorder="1" applyAlignment="1" applyProtection="1">
      <alignment horizontal="center" vertical="center" wrapText="1"/>
      <protection locked="0"/>
    </xf>
    <xf numFmtId="0" fontId="49" fillId="0" borderId="17" xfId="0" applyNumberFormat="1" applyFont="1" applyFill="1" applyBorder="1" applyAlignment="1">
      <alignment horizontal="justify" vertical="center" wrapText="1"/>
    </xf>
    <xf numFmtId="0" fontId="49" fillId="0" borderId="17" xfId="0" applyNumberFormat="1"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7" xfId="0" applyFont="1" applyFill="1" applyBorder="1" applyAlignment="1" applyProtection="1">
      <alignment horizontal="left" vertical="center" wrapText="1"/>
      <protection locked="0"/>
    </xf>
    <xf numFmtId="0" fontId="49" fillId="0" borderId="17" xfId="0" applyFont="1" applyFill="1" applyBorder="1" applyAlignment="1" applyProtection="1">
      <alignment horizontal="justify" vertical="center" wrapText="1"/>
      <protection locked="0"/>
    </xf>
    <xf numFmtId="0" fontId="49" fillId="0" borderId="17" xfId="0" applyFont="1" applyFill="1" applyBorder="1" applyAlignment="1" applyProtection="1">
      <alignment horizontal="center" vertical="center" wrapText="1"/>
      <protection locked="0"/>
    </xf>
    <xf numFmtId="15" fontId="49" fillId="0" borderId="17" xfId="0" applyNumberFormat="1" applyFont="1" applyFill="1" applyBorder="1" applyAlignment="1" applyProtection="1">
      <alignment horizontal="center" vertical="center" wrapText="1"/>
      <protection locked="0"/>
    </xf>
    <xf numFmtId="0" fontId="48" fillId="0" borderId="12" xfId="0" applyFont="1" applyFill="1" applyBorder="1" applyAlignment="1">
      <alignment vertical="center" wrapText="1"/>
    </xf>
    <xf numFmtId="0" fontId="48" fillId="0" borderId="18" xfId="0" applyFont="1" applyFill="1" applyBorder="1" applyAlignment="1">
      <alignment horizontal="justify" vertical="center" wrapText="1"/>
    </xf>
    <xf numFmtId="0" fontId="48" fillId="0" borderId="18" xfId="0" applyFont="1" applyFill="1" applyBorder="1" applyAlignment="1">
      <alignment horizontal="center" vertical="center" wrapText="1"/>
    </xf>
    <xf numFmtId="3" fontId="48" fillId="0" borderId="18" xfId="0" applyNumberFormat="1" applyFont="1" applyFill="1" applyBorder="1" applyAlignment="1">
      <alignment horizontal="center" vertical="center" wrapText="1"/>
    </xf>
    <xf numFmtId="14" fontId="48" fillId="0" borderId="18" xfId="0" applyNumberFormat="1" applyFont="1" applyFill="1" applyBorder="1" applyAlignment="1">
      <alignment horizontal="center" vertical="center" wrapText="1"/>
    </xf>
    <xf numFmtId="2" fontId="48" fillId="0" borderId="18" xfId="0" applyNumberFormat="1" applyFont="1" applyFill="1" applyBorder="1" applyAlignment="1">
      <alignment horizontal="right" vertical="center" wrapText="1"/>
    </xf>
    <xf numFmtId="49" fontId="48" fillId="0" borderId="18" xfId="0" applyNumberFormat="1" applyFont="1" applyFill="1" applyBorder="1" applyAlignment="1">
      <alignment horizontal="center" vertical="center" wrapText="1"/>
    </xf>
    <xf numFmtId="10" fontId="48" fillId="0" borderId="13" xfId="0" applyNumberFormat="1" applyFont="1" applyFill="1" applyBorder="1" applyAlignment="1">
      <alignment horizontal="right" vertical="center" wrapText="1"/>
    </xf>
    <xf numFmtId="0" fontId="48" fillId="0" borderId="13" xfId="0" applyFont="1" applyFill="1" applyBorder="1" applyAlignment="1">
      <alignment horizontal="right" vertical="center" wrapText="1"/>
    </xf>
    <xf numFmtId="0" fontId="46" fillId="0" borderId="15" xfId="0" applyFont="1" applyFill="1" applyBorder="1" applyAlignment="1">
      <alignment vertical="center" wrapText="1"/>
    </xf>
    <xf numFmtId="171" fontId="48" fillId="0" borderId="13" xfId="48" applyFont="1" applyFill="1" applyBorder="1" applyAlignment="1">
      <alignment horizontal="center" vertical="center" wrapText="1"/>
    </xf>
    <xf numFmtId="0" fontId="45" fillId="0" borderId="15" xfId="0" applyFont="1" applyFill="1" applyBorder="1" applyAlignment="1">
      <alignment/>
    </xf>
    <xf numFmtId="0" fontId="48" fillId="0" borderId="15" xfId="0" applyFont="1" applyFill="1" applyBorder="1" applyAlignment="1">
      <alignment horizontal="left"/>
    </xf>
    <xf numFmtId="10" fontId="48" fillId="0" borderId="15" xfId="0" applyNumberFormat="1" applyFont="1" applyFill="1" applyBorder="1" applyAlignment="1">
      <alignment horizontal="right"/>
    </xf>
    <xf numFmtId="0" fontId="48" fillId="0" borderId="0" xfId="0" applyFont="1" applyFill="1" applyAlignment="1">
      <alignment horizontal="left"/>
    </xf>
    <xf numFmtId="0" fontId="48" fillId="0" borderId="15" xfId="0" applyFont="1" applyFill="1" applyBorder="1" applyAlignment="1">
      <alignment horizontal="left" vertical="center" wrapText="1"/>
    </xf>
    <xf numFmtId="0" fontId="45" fillId="0" borderId="0" xfId="0" applyFont="1" applyFill="1" applyAlignment="1">
      <alignment/>
    </xf>
    <xf numFmtId="0" fontId="48" fillId="0" borderId="16" xfId="0" applyFont="1" applyFill="1" applyBorder="1" applyAlignment="1">
      <alignment horizontal="left" vertical="center" wrapText="1"/>
    </xf>
    <xf numFmtId="0" fontId="46" fillId="0" borderId="16" xfId="0" applyFont="1" applyFill="1" applyBorder="1" applyAlignment="1">
      <alignment horizontal="left" vertical="center" wrapText="1"/>
    </xf>
    <xf numFmtId="1" fontId="48" fillId="0" borderId="16" xfId="0" applyNumberFormat="1" applyFont="1" applyFill="1" applyBorder="1" applyAlignment="1">
      <alignment horizontal="right" vertical="center" wrapText="1"/>
    </xf>
    <xf numFmtId="0" fontId="46" fillId="0" borderId="15" xfId="0" applyFont="1" applyFill="1" applyBorder="1" applyAlignment="1">
      <alignment horizontal="left" vertical="center" wrapText="1"/>
    </xf>
    <xf numFmtId="1" fontId="48" fillId="0" borderId="15" xfId="0" applyNumberFormat="1" applyFont="1" applyFill="1" applyBorder="1" applyAlignment="1">
      <alignment horizontal="right" vertical="center" wrapText="1"/>
    </xf>
    <xf numFmtId="0" fontId="45" fillId="0" borderId="19" xfId="0" applyFont="1" applyFill="1" applyBorder="1" applyAlignment="1">
      <alignment/>
    </xf>
    <xf numFmtId="0" fontId="48" fillId="0" borderId="19" xfId="0" applyFont="1" applyFill="1" applyBorder="1" applyAlignment="1">
      <alignment horizontal="left"/>
    </xf>
    <xf numFmtId="0" fontId="45" fillId="0" borderId="0" xfId="0" applyFont="1" applyFill="1" applyBorder="1" applyAlignment="1">
      <alignment horizontal="left"/>
    </xf>
    <xf numFmtId="0" fontId="47" fillId="0" borderId="0" xfId="0" applyFont="1" applyFill="1" applyBorder="1" applyAlignment="1">
      <alignment horizontal="center"/>
    </xf>
    <xf numFmtId="0" fontId="45" fillId="0" borderId="0" xfId="0" applyFont="1" applyFill="1" applyAlignment="1">
      <alignment horizontal="left" vertical="center" wrapText="1"/>
    </xf>
    <xf numFmtId="0" fontId="46" fillId="0" borderId="1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9" fillId="0" borderId="17" xfId="0" applyFont="1" applyFill="1" applyBorder="1" applyAlignment="1" applyProtection="1">
      <alignment horizontal="justify" vertical="center" wrapText="1"/>
      <protection locked="0"/>
    </xf>
    <xf numFmtId="0" fontId="49" fillId="0" borderId="16" xfId="0" applyFont="1" applyFill="1" applyBorder="1" applyAlignment="1" applyProtection="1">
      <alignment horizontal="justify" vertical="center" wrapText="1"/>
      <protection locked="0"/>
    </xf>
    <xf numFmtId="0" fontId="49" fillId="0" borderId="17"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NumberFormat="1" applyFont="1" applyFill="1" applyBorder="1" applyAlignment="1">
      <alignment horizontal="center" vertical="center" wrapText="1"/>
    </xf>
    <xf numFmtId="0" fontId="49" fillId="0" borderId="16" xfId="0" applyNumberFormat="1" applyFont="1" applyFill="1" applyBorder="1" applyAlignment="1">
      <alignment horizontal="center" vertical="center" wrapText="1"/>
    </xf>
    <xf numFmtId="0" fontId="49" fillId="0" borderId="17" xfId="0" applyNumberFormat="1" applyFont="1" applyFill="1" applyBorder="1" applyAlignment="1">
      <alignment horizontal="justify" vertical="center" wrapText="1" shrinkToFit="1"/>
    </xf>
    <xf numFmtId="0" fontId="49" fillId="0" borderId="16" xfId="0" applyNumberFormat="1" applyFont="1" applyFill="1" applyBorder="1" applyAlignment="1">
      <alignment horizontal="justify" vertical="center" wrapText="1" shrinkToFit="1"/>
    </xf>
    <xf numFmtId="0" fontId="46" fillId="0" borderId="17"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0" xfId="0" applyFont="1" applyFill="1" applyBorder="1" applyAlignment="1">
      <alignment horizontal="center"/>
    </xf>
    <xf numFmtId="0" fontId="46" fillId="0" borderId="11" xfId="0" applyFont="1" applyFill="1" applyBorder="1" applyAlignment="1">
      <alignment horizontal="center"/>
    </xf>
    <xf numFmtId="14" fontId="46" fillId="0" borderId="15" xfId="0" applyNumberFormat="1"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14" fontId="46" fillId="0" borderId="0" xfId="0" applyNumberFormat="1" applyFont="1" applyFill="1" applyBorder="1" applyAlignment="1">
      <alignment horizontal="center"/>
    </xf>
    <xf numFmtId="14" fontId="46" fillId="0" borderId="11" xfId="0" applyNumberFormat="1" applyFont="1" applyFill="1" applyBorder="1" applyAlignment="1">
      <alignment horizontal="center"/>
    </xf>
    <xf numFmtId="0" fontId="49" fillId="0" borderId="17" xfId="0" applyNumberFormat="1" applyFont="1" applyFill="1" applyBorder="1" applyAlignment="1">
      <alignment horizontal="justify" vertical="center" wrapText="1"/>
    </xf>
    <xf numFmtId="0" fontId="49" fillId="0" borderId="16" xfId="0" applyNumberFormat="1" applyFont="1" applyFill="1" applyBorder="1" applyAlignment="1">
      <alignment horizontal="justify" vertical="center" wrapText="1"/>
    </xf>
    <xf numFmtId="0" fontId="48" fillId="0" borderId="16" xfId="0" applyFont="1" applyFill="1" applyBorder="1" applyAlignment="1">
      <alignment/>
    </xf>
    <xf numFmtId="0" fontId="46" fillId="0" borderId="15" xfId="0" applyFont="1" applyFill="1" applyBorder="1" applyAlignment="1">
      <alignment horizontal="center" wrapText="1"/>
    </xf>
    <xf numFmtId="0" fontId="47" fillId="0" borderId="0" xfId="0" applyFont="1" applyFill="1" applyBorder="1" applyAlignment="1">
      <alignment horizontal="center"/>
    </xf>
    <xf numFmtId="0" fontId="48" fillId="0" borderId="0" xfId="0" applyFont="1" applyFill="1" applyBorder="1" applyAlignment="1">
      <alignment/>
    </xf>
    <xf numFmtId="0" fontId="46" fillId="0" borderId="21" xfId="0" applyFont="1" applyFill="1" applyBorder="1" applyAlignment="1">
      <alignment horizontal="center" wrapText="1"/>
    </xf>
    <xf numFmtId="0" fontId="46" fillId="0" borderId="22" xfId="0" applyFont="1" applyFill="1" applyBorder="1" applyAlignment="1">
      <alignment horizontal="center" wrapText="1"/>
    </xf>
    <xf numFmtId="0" fontId="46" fillId="0" borderId="23" xfId="0" applyFont="1" applyFill="1" applyBorder="1" applyAlignment="1">
      <alignment horizontal="center" wrapText="1"/>
    </xf>
    <xf numFmtId="0" fontId="46" fillId="0" borderId="10" xfId="0" applyFont="1" applyFill="1" applyBorder="1" applyAlignment="1">
      <alignment horizontal="center" wrapText="1"/>
    </xf>
    <xf numFmtId="0" fontId="46" fillId="0" borderId="0" xfId="0" applyFont="1" applyFill="1" applyBorder="1" applyAlignment="1">
      <alignment horizontal="center" wrapText="1"/>
    </xf>
    <xf numFmtId="0" fontId="46" fillId="0" borderId="11" xfId="0" applyFont="1" applyFill="1" applyBorder="1" applyAlignment="1">
      <alignment horizontal="center" wrapText="1"/>
    </xf>
    <xf numFmtId="0" fontId="46" fillId="0" borderId="1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7" fillId="0" borderId="12" xfId="0" applyFont="1" applyFill="1" applyBorder="1" applyAlignment="1">
      <alignment horizontal="center"/>
    </xf>
    <xf numFmtId="0" fontId="47" fillId="0" borderId="18" xfId="0" applyFont="1" applyFill="1" applyBorder="1" applyAlignment="1">
      <alignment horizontal="center"/>
    </xf>
    <xf numFmtId="0" fontId="47" fillId="0" borderId="13" xfId="0" applyFont="1" applyFill="1" applyBorder="1" applyAlignment="1">
      <alignment horizontal="center"/>
    </xf>
    <xf numFmtId="2" fontId="48" fillId="0" borderId="15" xfId="0" applyNumberFormat="1" applyFont="1" applyFill="1" applyBorder="1" applyAlignment="1">
      <alignment horizontal="center" vertical="center"/>
    </xf>
    <xf numFmtId="0" fontId="46" fillId="0" borderId="17" xfId="0" applyFont="1" applyFill="1" applyBorder="1" applyAlignment="1">
      <alignment vertical="center" wrapText="1"/>
    </xf>
    <xf numFmtId="0" fontId="46" fillId="0" borderId="20" xfId="0" applyFont="1" applyFill="1" applyBorder="1" applyAlignment="1">
      <alignment vertical="center" wrapText="1"/>
    </xf>
    <xf numFmtId="0" fontId="49" fillId="33" borderId="15" xfId="0" applyFont="1" applyFill="1" applyBorder="1" applyAlignment="1">
      <alignment horizontal="center" vertical="center" wrapText="1"/>
    </xf>
    <xf numFmtId="0" fontId="49" fillId="33" borderId="15" xfId="0" applyNumberFormat="1" applyFont="1" applyFill="1" applyBorder="1" applyAlignment="1">
      <alignment horizontal="justify" vertical="center" wrapText="1"/>
    </xf>
    <xf numFmtId="0" fontId="49" fillId="33" borderId="15" xfId="0" applyNumberFormat="1" applyFont="1" applyFill="1" applyBorder="1" applyAlignment="1">
      <alignment horizontal="justify" vertical="center" wrapText="1" shrinkToFit="1"/>
    </xf>
    <xf numFmtId="0" fontId="49" fillId="33" borderId="15" xfId="0" applyNumberFormat="1" applyFont="1" applyFill="1" applyBorder="1" applyAlignment="1">
      <alignment horizontal="justify" vertical="top" wrapText="1" shrinkToFit="1"/>
    </xf>
    <xf numFmtId="0" fontId="49" fillId="33" borderId="15" xfId="0" applyNumberFormat="1" applyFont="1" applyFill="1" applyBorder="1" applyAlignment="1">
      <alignment horizontal="center" vertical="center" wrapText="1" shrinkToFit="1"/>
    </xf>
    <xf numFmtId="15" fontId="49" fillId="33" borderId="15" xfId="0" applyNumberFormat="1" applyFont="1" applyFill="1" applyBorder="1" applyAlignment="1" applyProtection="1">
      <alignment horizontal="center" vertical="center" wrapText="1"/>
      <protection locked="0"/>
    </xf>
    <xf numFmtId="2" fontId="48" fillId="33" borderId="15" xfId="0" applyNumberFormat="1" applyFont="1" applyFill="1" applyBorder="1" applyAlignment="1">
      <alignment horizontal="right" vertical="center" wrapText="1"/>
    </xf>
    <xf numFmtId="49" fontId="48" fillId="33" borderId="15" xfId="0" applyNumberFormat="1" applyFont="1" applyFill="1" applyBorder="1" applyAlignment="1">
      <alignment horizontal="center" vertical="center" wrapText="1"/>
    </xf>
    <xf numFmtId="10" fontId="48" fillId="33" borderId="15" xfId="0" applyNumberFormat="1" applyFont="1" applyFill="1" applyBorder="1" applyAlignment="1">
      <alignment horizontal="right" vertical="center" wrapText="1"/>
    </xf>
    <xf numFmtId="4" fontId="48" fillId="33" borderId="15" xfId="0" applyNumberFormat="1" applyFont="1" applyFill="1" applyBorder="1" applyAlignment="1">
      <alignment horizontal="center" vertical="center" wrapText="1"/>
    </xf>
    <xf numFmtId="4" fontId="48" fillId="33" borderId="15" xfId="0" applyNumberFormat="1" applyFont="1" applyFill="1" applyBorder="1" applyAlignment="1">
      <alignment horizontal="right" vertical="center" wrapText="1"/>
    </xf>
    <xf numFmtId="0" fontId="46" fillId="33" borderId="15" xfId="0" applyFont="1" applyFill="1" applyBorder="1" applyAlignment="1">
      <alignment horizontal="center" vertical="center" wrapText="1"/>
    </xf>
    <xf numFmtId="0" fontId="45" fillId="33" borderId="0" xfId="0" applyFont="1" applyFill="1" applyAlignment="1">
      <alignment horizontal="left"/>
    </xf>
    <xf numFmtId="0" fontId="46" fillId="33" borderId="16" xfId="0" applyFont="1" applyFill="1" applyBorder="1" applyAlignment="1">
      <alignment horizontal="center" vertical="center" wrapText="1"/>
    </xf>
    <xf numFmtId="0" fontId="49" fillId="33" borderId="15" xfId="0" applyNumberFormat="1" applyFont="1" applyFill="1" applyBorder="1" applyAlignment="1">
      <alignment horizontal="center" vertical="top" wrapText="1" shrinkToFit="1"/>
    </xf>
    <xf numFmtId="194" fontId="48" fillId="33" borderId="15" xfId="0" applyNumberFormat="1" applyFont="1" applyFill="1" applyBorder="1" applyAlignment="1">
      <alignment wrapText="1"/>
    </xf>
    <xf numFmtId="0" fontId="49" fillId="33" borderId="15" xfId="0" applyNumberFormat="1" applyFont="1" applyFill="1" applyBorder="1" applyAlignment="1">
      <alignment horizontal="left" vertical="center" wrapText="1"/>
    </xf>
    <xf numFmtId="0" fontId="49" fillId="33" borderId="15" xfId="0" applyFont="1" applyFill="1" applyBorder="1" applyAlignment="1">
      <alignment horizontal="left" vertical="center" wrapText="1"/>
    </xf>
    <xf numFmtId="0" fontId="49" fillId="33" borderId="15" xfId="0" applyFont="1" applyFill="1" applyBorder="1" applyAlignment="1" applyProtection="1">
      <alignment horizontal="left" vertical="center" wrapText="1"/>
      <protection locked="0"/>
    </xf>
    <xf numFmtId="0" fontId="49" fillId="33" borderId="15" xfId="0" applyFont="1" applyFill="1" applyBorder="1" applyAlignment="1" applyProtection="1">
      <alignment horizontal="justify" vertical="center" wrapText="1"/>
      <protection locked="0"/>
    </xf>
    <xf numFmtId="0" fontId="49" fillId="33" borderId="15" xfId="0" applyFont="1" applyFill="1" applyBorder="1" applyAlignment="1" applyProtection="1">
      <alignment horizontal="center" vertical="center" wrapText="1"/>
      <protection locked="0"/>
    </xf>
    <xf numFmtId="0" fontId="49" fillId="33" borderId="17" xfId="0" applyNumberFormat="1" applyFont="1" applyFill="1" applyBorder="1" applyAlignment="1">
      <alignment horizontal="center" vertical="center" wrapText="1"/>
    </xf>
    <xf numFmtId="0" fontId="49" fillId="33" borderId="16" xfId="0" applyNumberFormat="1"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5" xfId="0" applyNumberFormat="1" applyFont="1" applyFill="1" applyBorder="1" applyAlignment="1">
      <alignment horizontal="justify" vertical="center" wrapText="1"/>
    </xf>
    <xf numFmtId="0" fontId="49" fillId="34" borderId="15" xfId="0" applyNumberFormat="1" applyFont="1" applyFill="1" applyBorder="1" applyAlignment="1">
      <alignment horizontal="justify" vertical="center" wrapText="1" shrinkToFit="1"/>
    </xf>
    <xf numFmtId="0" fontId="49" fillId="34" borderId="15" xfId="0" applyNumberFormat="1" applyFont="1" applyFill="1" applyBorder="1" applyAlignment="1">
      <alignment horizontal="center" vertical="center" wrapText="1" shrinkToFit="1"/>
    </xf>
    <xf numFmtId="15" fontId="49" fillId="34" borderId="15" xfId="0" applyNumberFormat="1" applyFont="1" applyFill="1" applyBorder="1" applyAlignment="1" applyProtection="1">
      <alignment horizontal="center" vertical="center" wrapText="1"/>
      <protection locked="0"/>
    </xf>
    <xf numFmtId="2" fontId="48" fillId="34" borderId="15" xfId="0" applyNumberFormat="1" applyFont="1" applyFill="1" applyBorder="1" applyAlignment="1">
      <alignment horizontal="right" vertical="center" wrapText="1"/>
    </xf>
    <xf numFmtId="49" fontId="48" fillId="34" borderId="15" xfId="0" applyNumberFormat="1" applyFont="1" applyFill="1" applyBorder="1" applyAlignment="1">
      <alignment horizontal="center" vertical="center" wrapText="1"/>
    </xf>
    <xf numFmtId="10" fontId="48" fillId="34" borderId="15" xfId="0" applyNumberFormat="1" applyFont="1" applyFill="1" applyBorder="1" applyAlignment="1">
      <alignment horizontal="right" vertical="center" wrapText="1"/>
    </xf>
    <xf numFmtId="4" fontId="48" fillId="34" borderId="15" xfId="0" applyNumberFormat="1" applyFont="1" applyFill="1" applyBorder="1" applyAlignment="1">
      <alignment horizontal="center" vertical="center" wrapText="1"/>
    </xf>
    <xf numFmtId="4" fontId="48" fillId="34" borderId="15" xfId="0" applyNumberFormat="1" applyFont="1" applyFill="1" applyBorder="1" applyAlignment="1">
      <alignment horizontal="right" vertical="center" wrapText="1"/>
    </xf>
    <xf numFmtId="0" fontId="46" fillId="34" borderId="16" xfId="0" applyFont="1" applyFill="1" applyBorder="1" applyAlignment="1">
      <alignment horizontal="center" vertical="center" wrapText="1"/>
    </xf>
    <xf numFmtId="0" fontId="45" fillId="34" borderId="0" xfId="0" applyFont="1" applyFill="1" applyAlignment="1">
      <alignment horizontal="left"/>
    </xf>
    <xf numFmtId="0" fontId="49" fillId="35" borderId="15" xfId="0" applyNumberFormat="1" applyFont="1" applyFill="1" applyBorder="1" applyAlignment="1">
      <alignment horizontal="justify" vertical="center" wrapText="1" shrinkToFit="1"/>
    </xf>
    <xf numFmtId="0" fontId="49" fillId="33" borderId="1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6"/>
  <sheetViews>
    <sheetView tabSelected="1" zoomScale="65" zoomScaleNormal="65" zoomScaleSheetLayoutView="25" zoomScalePageLayoutView="0" workbookViewId="0" topLeftCell="A1">
      <pane ySplit="15" topLeftCell="A82" activePane="bottomLeft" state="frozen"/>
      <selection pane="topLeft" activeCell="A1" sqref="A1"/>
      <selection pane="bottomLeft" activeCell="F8" sqref="F8"/>
    </sheetView>
  </sheetViews>
  <sheetFormatPr defaultColWidth="11.421875" defaultRowHeight="12.75"/>
  <cols>
    <col min="1" max="1" width="7.00390625" style="69" customWidth="1"/>
    <col min="2" max="2" width="34.7109375" style="1" customWidth="1"/>
    <col min="3" max="3" width="13.28125" style="1" customWidth="1"/>
    <col min="4" max="4" width="12.00390625" style="1" customWidth="1"/>
    <col min="5" max="5" width="26.7109375" style="1" customWidth="1"/>
    <col min="6" max="6" width="18.28125" style="1" customWidth="1"/>
    <col min="7" max="7" width="26.8515625" style="1" customWidth="1"/>
    <col min="8" max="8" width="14.57421875" style="1" customWidth="1"/>
    <col min="9" max="9" width="7.7109375" style="1" customWidth="1"/>
    <col min="10" max="10" width="11.421875" style="1" customWidth="1"/>
    <col min="11" max="11" width="10.28125" style="1" customWidth="1"/>
    <col min="12" max="12" width="9.00390625" style="1" customWidth="1"/>
    <col min="13" max="13" width="6.8515625" style="1" customWidth="1"/>
    <col min="14" max="14" width="9.28125" style="1" customWidth="1"/>
    <col min="15" max="15" width="10.140625" style="1" customWidth="1"/>
    <col min="16" max="16" width="7.8515625" style="1" customWidth="1"/>
    <col min="17" max="17" width="9.28125" style="1" customWidth="1"/>
    <col min="18" max="18" width="5.8515625" style="1" customWidth="1"/>
    <col min="19" max="19" width="5.57421875" style="1" customWidth="1"/>
    <col min="20" max="16384" width="11.421875" style="1" customWidth="1"/>
  </cols>
  <sheetData>
    <row r="1" spans="1:19" ht="15">
      <c r="A1" s="107" t="s">
        <v>10</v>
      </c>
      <c r="B1" s="108"/>
      <c r="C1" s="108"/>
      <c r="D1" s="108"/>
      <c r="E1" s="108"/>
      <c r="F1" s="108"/>
      <c r="G1" s="108"/>
      <c r="H1" s="108"/>
      <c r="I1" s="108"/>
      <c r="J1" s="108"/>
      <c r="K1" s="108"/>
      <c r="L1" s="108"/>
      <c r="M1" s="108"/>
      <c r="N1" s="108"/>
      <c r="O1" s="108"/>
      <c r="P1" s="108"/>
      <c r="Q1" s="108"/>
      <c r="R1" s="108"/>
      <c r="S1" s="109"/>
    </row>
    <row r="2" spans="1:19" ht="15" customHeight="1">
      <c r="A2" s="110" t="s">
        <v>11</v>
      </c>
      <c r="B2" s="111"/>
      <c r="C2" s="111"/>
      <c r="D2" s="111"/>
      <c r="E2" s="111"/>
      <c r="F2" s="111"/>
      <c r="G2" s="111"/>
      <c r="H2" s="111"/>
      <c r="I2" s="111"/>
      <c r="J2" s="111"/>
      <c r="K2" s="111"/>
      <c r="L2" s="111"/>
      <c r="M2" s="111"/>
      <c r="N2" s="111"/>
      <c r="O2" s="111"/>
      <c r="P2" s="111"/>
      <c r="Q2" s="111"/>
      <c r="R2" s="111"/>
      <c r="S2" s="112"/>
    </row>
    <row r="3" spans="1:19" ht="15" customHeight="1">
      <c r="A3" s="110" t="s">
        <v>478</v>
      </c>
      <c r="B3" s="111"/>
      <c r="C3" s="111"/>
      <c r="D3" s="111"/>
      <c r="E3" s="111"/>
      <c r="F3" s="111"/>
      <c r="G3" s="111"/>
      <c r="H3" s="111"/>
      <c r="I3" s="111"/>
      <c r="J3" s="111"/>
      <c r="K3" s="111"/>
      <c r="L3" s="111"/>
      <c r="M3" s="111"/>
      <c r="N3" s="111"/>
      <c r="O3" s="111"/>
      <c r="P3" s="111"/>
      <c r="Q3" s="111"/>
      <c r="R3" s="111"/>
      <c r="S3" s="112"/>
    </row>
    <row r="4" spans="1:19" ht="14.25" customHeight="1">
      <c r="A4" s="2" t="s">
        <v>26</v>
      </c>
      <c r="B4" s="3" t="s">
        <v>34</v>
      </c>
      <c r="C4" s="4"/>
      <c r="D4" s="4"/>
      <c r="E4" s="3"/>
      <c r="F4" s="4"/>
      <c r="G4" s="3"/>
      <c r="H4" s="5"/>
      <c r="I4" s="5"/>
      <c r="J4" s="5"/>
      <c r="K4" s="5"/>
      <c r="L4" s="5"/>
      <c r="M4" s="5"/>
      <c r="N4" s="5"/>
      <c r="O4" s="5"/>
      <c r="P4" s="5"/>
      <c r="Q4" s="5"/>
      <c r="R4" s="5"/>
      <c r="S4" s="6"/>
    </row>
    <row r="5" spans="1:19" ht="15" customHeight="1">
      <c r="A5" s="2" t="s">
        <v>0</v>
      </c>
      <c r="B5" s="3" t="s">
        <v>37</v>
      </c>
      <c r="C5" s="4"/>
      <c r="D5" s="4"/>
      <c r="E5" s="3"/>
      <c r="F5" s="4"/>
      <c r="G5" s="4"/>
      <c r="H5" s="3"/>
      <c r="I5" s="5"/>
      <c r="J5" s="5"/>
      <c r="K5" s="5"/>
      <c r="L5" s="5"/>
      <c r="M5" s="5"/>
      <c r="N5" s="5"/>
      <c r="O5" s="5"/>
      <c r="P5" s="5"/>
      <c r="Q5" s="5"/>
      <c r="R5" s="5"/>
      <c r="S5" s="6"/>
    </row>
    <row r="6" spans="1:19" ht="15" customHeight="1">
      <c r="A6" s="113" t="s">
        <v>460</v>
      </c>
      <c r="B6" s="114"/>
      <c r="C6" s="4"/>
      <c r="D6" s="4"/>
      <c r="E6" s="3"/>
      <c r="F6" s="3"/>
      <c r="G6" s="5"/>
      <c r="H6" s="5"/>
      <c r="I6" s="5"/>
      <c r="J6" s="5"/>
      <c r="K6" s="5"/>
      <c r="L6" s="5"/>
      <c r="M6" s="5"/>
      <c r="N6" s="5"/>
      <c r="O6" s="5"/>
      <c r="P6" s="5"/>
      <c r="Q6" s="5"/>
      <c r="R6" s="5"/>
      <c r="S6" s="6"/>
    </row>
    <row r="7" spans="1:19" ht="15" customHeight="1">
      <c r="A7" s="113" t="s">
        <v>461</v>
      </c>
      <c r="B7" s="114"/>
      <c r="C7" s="114"/>
      <c r="D7" s="4"/>
      <c r="E7" s="3"/>
      <c r="F7" s="3"/>
      <c r="G7" s="5"/>
      <c r="H7" s="5"/>
      <c r="I7" s="5"/>
      <c r="J7" s="5"/>
      <c r="K7" s="5"/>
      <c r="L7" s="5"/>
      <c r="M7" s="5"/>
      <c r="N7" s="5"/>
      <c r="O7" s="5"/>
      <c r="P7" s="5"/>
      <c r="Q7" s="5"/>
      <c r="R7" s="5"/>
      <c r="S7" s="6"/>
    </row>
    <row r="8" spans="1:19" ht="15" customHeight="1">
      <c r="A8" s="113" t="s">
        <v>462</v>
      </c>
      <c r="B8" s="114"/>
      <c r="C8" s="114"/>
      <c r="D8" s="4"/>
      <c r="E8" s="3"/>
      <c r="F8" s="3"/>
      <c r="G8" s="5"/>
      <c r="H8" s="5"/>
      <c r="I8" s="5"/>
      <c r="J8" s="5"/>
      <c r="K8" s="5"/>
      <c r="L8" s="5"/>
      <c r="M8" s="5"/>
      <c r="N8" s="5"/>
      <c r="O8" s="5"/>
      <c r="P8" s="5"/>
      <c r="Q8" s="5"/>
      <c r="R8" s="5"/>
      <c r="S8" s="6"/>
    </row>
    <row r="9" spans="1:19" ht="15" customHeight="1">
      <c r="A9" s="80" t="s">
        <v>36</v>
      </c>
      <c r="B9" s="81"/>
      <c r="C9" s="7"/>
      <c r="D9" s="7"/>
      <c r="E9" s="3"/>
      <c r="F9" s="8"/>
      <c r="G9" s="9"/>
      <c r="H9" s="10"/>
      <c r="I9" s="10"/>
      <c r="J9" s="10"/>
      <c r="K9" s="10"/>
      <c r="L9" s="5"/>
      <c r="M9" s="10"/>
      <c r="N9" s="5"/>
      <c r="O9" s="5"/>
      <c r="P9" s="99">
        <v>40073</v>
      </c>
      <c r="Q9" s="100"/>
      <c r="R9" s="93"/>
      <c r="S9" s="94"/>
    </row>
    <row r="10" spans="1:19" ht="15" customHeight="1">
      <c r="A10" s="80" t="s">
        <v>35</v>
      </c>
      <c r="B10" s="81"/>
      <c r="C10" s="7"/>
      <c r="D10" s="7"/>
      <c r="E10" s="10"/>
      <c r="F10" s="8"/>
      <c r="G10" s="9"/>
      <c r="H10" s="10"/>
      <c r="I10" s="10"/>
      <c r="J10" s="10"/>
      <c r="K10" s="10"/>
      <c r="L10" s="5"/>
      <c r="M10" s="10"/>
      <c r="N10" s="5"/>
      <c r="O10" s="5"/>
      <c r="P10" s="99">
        <v>40178</v>
      </c>
      <c r="Q10" s="100"/>
      <c r="R10" s="11"/>
      <c r="S10" s="12"/>
    </row>
    <row r="11" spans="1:19" ht="15">
      <c r="A11" s="13"/>
      <c r="B11" s="14"/>
      <c r="C11" s="14"/>
      <c r="D11" s="14"/>
      <c r="E11" s="14"/>
      <c r="F11" s="15"/>
      <c r="G11" s="14"/>
      <c r="H11" s="14"/>
      <c r="I11" s="14"/>
      <c r="J11" s="14"/>
      <c r="K11" s="14"/>
      <c r="L11" s="14"/>
      <c r="M11" s="14"/>
      <c r="N11" s="14"/>
      <c r="O11" s="14"/>
      <c r="P11" s="14"/>
      <c r="Q11" s="14"/>
      <c r="R11" s="95"/>
      <c r="S11" s="96"/>
    </row>
    <row r="12" spans="1:19" ht="15">
      <c r="A12" s="13"/>
      <c r="B12" s="16"/>
      <c r="C12" s="16"/>
      <c r="D12" s="16"/>
      <c r="E12" s="16"/>
      <c r="F12" s="17"/>
      <c r="G12" s="16"/>
      <c r="H12" s="16"/>
      <c r="I12" s="16"/>
      <c r="J12" s="16"/>
      <c r="K12" s="16"/>
      <c r="L12" s="16"/>
      <c r="M12" s="16"/>
      <c r="N12" s="16"/>
      <c r="O12" s="16"/>
      <c r="P12" s="16"/>
      <c r="Q12" s="16"/>
      <c r="R12" s="18"/>
      <c r="S12" s="19"/>
    </row>
    <row r="13" spans="1:19" ht="15">
      <c r="A13" s="13"/>
      <c r="B13" s="16"/>
      <c r="C13" s="16"/>
      <c r="D13" s="16"/>
      <c r="E13" s="16"/>
      <c r="F13" s="17"/>
      <c r="G13" s="16"/>
      <c r="H13" s="16"/>
      <c r="I13" s="16"/>
      <c r="J13" s="16"/>
      <c r="K13" s="16"/>
      <c r="L13" s="16"/>
      <c r="M13" s="16"/>
      <c r="N13" s="16"/>
      <c r="O13" s="16"/>
      <c r="P13" s="16"/>
      <c r="Q13" s="16"/>
      <c r="R13" s="18"/>
      <c r="S13" s="19"/>
    </row>
    <row r="14" spans="1:19" ht="63.75" customHeight="1">
      <c r="A14" s="119" t="s">
        <v>1</v>
      </c>
      <c r="B14" s="90" t="s">
        <v>479</v>
      </c>
      <c r="C14" s="90" t="s">
        <v>2</v>
      </c>
      <c r="D14" s="90" t="s">
        <v>3</v>
      </c>
      <c r="E14" s="90" t="s">
        <v>12</v>
      </c>
      <c r="F14" s="90" t="s">
        <v>4</v>
      </c>
      <c r="G14" s="90" t="s">
        <v>5</v>
      </c>
      <c r="H14" s="90" t="s">
        <v>27</v>
      </c>
      <c r="I14" s="90" t="s">
        <v>28</v>
      </c>
      <c r="J14" s="90" t="s">
        <v>13</v>
      </c>
      <c r="K14" s="90" t="s">
        <v>14</v>
      </c>
      <c r="L14" s="90" t="s">
        <v>15</v>
      </c>
      <c r="M14" s="90" t="s">
        <v>16</v>
      </c>
      <c r="N14" s="90" t="s">
        <v>17</v>
      </c>
      <c r="O14" s="90" t="s">
        <v>18</v>
      </c>
      <c r="P14" s="90" t="s">
        <v>19</v>
      </c>
      <c r="Q14" s="90" t="s">
        <v>20</v>
      </c>
      <c r="R14" s="97" t="s">
        <v>33</v>
      </c>
      <c r="S14" s="98"/>
    </row>
    <row r="15" spans="1:19" ht="15">
      <c r="A15" s="120"/>
      <c r="B15" s="91"/>
      <c r="C15" s="91"/>
      <c r="D15" s="91"/>
      <c r="E15" s="91"/>
      <c r="F15" s="91"/>
      <c r="G15" s="91"/>
      <c r="H15" s="91"/>
      <c r="I15" s="91"/>
      <c r="J15" s="91"/>
      <c r="K15" s="91"/>
      <c r="L15" s="91"/>
      <c r="M15" s="91"/>
      <c r="N15" s="91"/>
      <c r="O15" s="92"/>
      <c r="P15" s="92"/>
      <c r="Q15" s="92"/>
      <c r="R15" s="20" t="s">
        <v>29</v>
      </c>
      <c r="S15" s="20" t="s">
        <v>30</v>
      </c>
    </row>
    <row r="16" spans="1:20" s="133" customFormat="1" ht="125.25" customHeight="1">
      <c r="A16" s="121">
        <v>1</v>
      </c>
      <c r="B16" s="122" t="s">
        <v>38</v>
      </c>
      <c r="C16" s="122" t="s">
        <v>39</v>
      </c>
      <c r="D16" s="123" t="s">
        <v>40</v>
      </c>
      <c r="E16" s="124" t="s">
        <v>41</v>
      </c>
      <c r="F16" s="124" t="s">
        <v>473</v>
      </c>
      <c r="G16" s="124" t="s">
        <v>474</v>
      </c>
      <c r="H16" s="124" t="s">
        <v>42</v>
      </c>
      <c r="I16" s="125">
        <v>1</v>
      </c>
      <c r="J16" s="126">
        <v>40057</v>
      </c>
      <c r="K16" s="126">
        <v>40422</v>
      </c>
      <c r="L16" s="127">
        <f>(+K16-J16)/7</f>
        <v>52.142857142857146</v>
      </c>
      <c r="M16" s="128" t="s">
        <v>463</v>
      </c>
      <c r="N16" s="129">
        <f>IF(J16=0,0,+M16/I16)</f>
        <v>0.5</v>
      </c>
      <c r="O16" s="130">
        <f>+L16*N16</f>
        <v>26.071428571428573</v>
      </c>
      <c r="P16" s="131">
        <f>IF(K16&lt;=$P$10,O16,0)</f>
        <v>0</v>
      </c>
      <c r="Q16" s="131">
        <f>IF($P$10&gt;=K16,L16,0)</f>
        <v>0</v>
      </c>
      <c r="R16" s="132"/>
      <c r="S16" s="132"/>
      <c r="T16" s="124" t="s">
        <v>434</v>
      </c>
    </row>
    <row r="17" spans="1:20" s="133" customFormat="1" ht="78" customHeight="1">
      <c r="A17" s="121">
        <v>2</v>
      </c>
      <c r="B17" s="122" t="s">
        <v>43</v>
      </c>
      <c r="C17" s="122" t="s">
        <v>44</v>
      </c>
      <c r="D17" s="123" t="s">
        <v>45</v>
      </c>
      <c r="E17" s="124" t="s">
        <v>46</v>
      </c>
      <c r="F17" s="124" t="s">
        <v>47</v>
      </c>
      <c r="G17" s="124" t="s">
        <v>48</v>
      </c>
      <c r="H17" s="124" t="s">
        <v>49</v>
      </c>
      <c r="I17" s="125">
        <v>1</v>
      </c>
      <c r="J17" s="126">
        <v>40057</v>
      </c>
      <c r="K17" s="126">
        <v>40178</v>
      </c>
      <c r="L17" s="127">
        <f aca="true" t="shared" si="0" ref="L17:L79">(+K17-J17)/7</f>
        <v>17.285714285714285</v>
      </c>
      <c r="M17" s="128"/>
      <c r="N17" s="129">
        <f aca="true" t="shared" si="1" ref="N17:N79">IF(J17=0,0,+M17/I17)</f>
        <v>0</v>
      </c>
      <c r="O17" s="130">
        <f aca="true" t="shared" si="2" ref="O17:O79">+L17*N17</f>
        <v>0</v>
      </c>
      <c r="P17" s="131">
        <f aca="true" t="shared" si="3" ref="P17:P79">IF(K17&lt;=$P$10,O17,0)</f>
        <v>0</v>
      </c>
      <c r="Q17" s="131">
        <f aca="true" t="shared" si="4" ref="Q17:Q79">IF($P$10&gt;=K17,L17,0)</f>
        <v>17.285714285714285</v>
      </c>
      <c r="R17" s="134"/>
      <c r="S17" s="134"/>
      <c r="T17" s="124" t="s">
        <v>435</v>
      </c>
    </row>
    <row r="18" spans="1:20" s="133" customFormat="1" ht="93.75" customHeight="1">
      <c r="A18" s="121">
        <v>3</v>
      </c>
      <c r="B18" s="122" t="s">
        <v>50</v>
      </c>
      <c r="C18" s="122" t="s">
        <v>51</v>
      </c>
      <c r="D18" s="123" t="s">
        <v>52</v>
      </c>
      <c r="E18" s="124" t="s">
        <v>53</v>
      </c>
      <c r="F18" s="124" t="s">
        <v>54</v>
      </c>
      <c r="G18" s="124" t="s">
        <v>55</v>
      </c>
      <c r="H18" s="124" t="s">
        <v>56</v>
      </c>
      <c r="I18" s="125">
        <v>1</v>
      </c>
      <c r="J18" s="126">
        <v>40057</v>
      </c>
      <c r="K18" s="126">
        <v>40178</v>
      </c>
      <c r="L18" s="127">
        <f t="shared" si="0"/>
        <v>17.285714285714285</v>
      </c>
      <c r="M18" s="128" t="s">
        <v>464</v>
      </c>
      <c r="N18" s="129">
        <f t="shared" si="1"/>
        <v>0.8</v>
      </c>
      <c r="O18" s="130">
        <f t="shared" si="2"/>
        <v>13.82857142857143</v>
      </c>
      <c r="P18" s="131">
        <f t="shared" si="3"/>
        <v>13.82857142857143</v>
      </c>
      <c r="Q18" s="131">
        <f t="shared" si="4"/>
        <v>17.285714285714285</v>
      </c>
      <c r="R18" s="134"/>
      <c r="S18" s="134"/>
      <c r="T18" s="124" t="s">
        <v>435</v>
      </c>
    </row>
    <row r="19" spans="1:20" s="133" customFormat="1" ht="95.25" customHeight="1">
      <c r="A19" s="121">
        <v>4</v>
      </c>
      <c r="B19" s="122" t="s">
        <v>57</v>
      </c>
      <c r="C19" s="122" t="s">
        <v>58</v>
      </c>
      <c r="D19" s="123" t="s">
        <v>59</v>
      </c>
      <c r="E19" s="124" t="s">
        <v>60</v>
      </c>
      <c r="F19" s="124" t="s">
        <v>61</v>
      </c>
      <c r="G19" s="124" t="s">
        <v>62</v>
      </c>
      <c r="H19" s="124" t="s">
        <v>63</v>
      </c>
      <c r="I19" s="125">
        <v>1</v>
      </c>
      <c r="J19" s="126">
        <v>40057</v>
      </c>
      <c r="K19" s="126">
        <v>40178</v>
      </c>
      <c r="L19" s="127">
        <f t="shared" si="0"/>
        <v>17.285714285714285</v>
      </c>
      <c r="M19" s="128" t="s">
        <v>464</v>
      </c>
      <c r="N19" s="129">
        <f t="shared" si="1"/>
        <v>0.8</v>
      </c>
      <c r="O19" s="130">
        <f t="shared" si="2"/>
        <v>13.82857142857143</v>
      </c>
      <c r="P19" s="131">
        <f t="shared" si="3"/>
        <v>13.82857142857143</v>
      </c>
      <c r="Q19" s="131">
        <f t="shared" si="4"/>
        <v>17.285714285714285</v>
      </c>
      <c r="R19" s="134"/>
      <c r="S19" s="134"/>
      <c r="T19" s="124" t="s">
        <v>435</v>
      </c>
    </row>
    <row r="20" spans="1:20" s="133" customFormat="1" ht="111.75" customHeight="1">
      <c r="A20" s="121">
        <v>5</v>
      </c>
      <c r="B20" s="122" t="s">
        <v>64</v>
      </c>
      <c r="C20" s="122" t="s">
        <v>65</v>
      </c>
      <c r="D20" s="123" t="s">
        <v>66</v>
      </c>
      <c r="E20" s="124" t="s">
        <v>67</v>
      </c>
      <c r="F20" s="124" t="s">
        <v>68</v>
      </c>
      <c r="G20" s="124" t="s">
        <v>69</v>
      </c>
      <c r="H20" s="124" t="s">
        <v>70</v>
      </c>
      <c r="I20" s="125">
        <v>1</v>
      </c>
      <c r="J20" s="126">
        <v>40057</v>
      </c>
      <c r="K20" s="126">
        <v>40178</v>
      </c>
      <c r="L20" s="127">
        <f t="shared" si="0"/>
        <v>17.285714285714285</v>
      </c>
      <c r="M20" s="128" t="s">
        <v>465</v>
      </c>
      <c r="N20" s="129">
        <f t="shared" si="1"/>
        <v>0.33</v>
      </c>
      <c r="O20" s="130">
        <f t="shared" si="2"/>
        <v>5.704285714285715</v>
      </c>
      <c r="P20" s="131">
        <f t="shared" si="3"/>
        <v>5.704285714285715</v>
      </c>
      <c r="Q20" s="131">
        <f t="shared" si="4"/>
        <v>17.285714285714285</v>
      </c>
      <c r="R20" s="134"/>
      <c r="S20" s="134"/>
      <c r="T20" s="124" t="s">
        <v>435</v>
      </c>
    </row>
    <row r="21" spans="1:20" ht="123.75" customHeight="1">
      <c r="A21" s="21">
        <v>6</v>
      </c>
      <c r="B21" s="22" t="s">
        <v>71</v>
      </c>
      <c r="C21" s="22" t="s">
        <v>72</v>
      </c>
      <c r="D21" s="23" t="s">
        <v>73</v>
      </c>
      <c r="E21" s="24" t="s">
        <v>74</v>
      </c>
      <c r="F21" s="24" t="s">
        <v>75</v>
      </c>
      <c r="G21" s="24" t="s">
        <v>76</v>
      </c>
      <c r="H21" s="24" t="s">
        <v>77</v>
      </c>
      <c r="I21" s="33">
        <v>1</v>
      </c>
      <c r="J21" s="26">
        <v>40057</v>
      </c>
      <c r="K21" s="26">
        <v>40420</v>
      </c>
      <c r="L21" s="27">
        <f t="shared" si="0"/>
        <v>51.857142857142854</v>
      </c>
      <c r="M21" s="28"/>
      <c r="N21" s="29">
        <f t="shared" si="1"/>
        <v>0</v>
      </c>
      <c r="O21" s="30">
        <f t="shared" si="2"/>
        <v>0</v>
      </c>
      <c r="P21" s="31">
        <f t="shared" si="3"/>
        <v>0</v>
      </c>
      <c r="Q21" s="31">
        <f t="shared" si="4"/>
        <v>0</v>
      </c>
      <c r="R21" s="32"/>
      <c r="S21" s="32"/>
      <c r="T21" s="34" t="s">
        <v>436</v>
      </c>
    </row>
    <row r="22" spans="1:20" ht="99" customHeight="1">
      <c r="A22" s="21">
        <v>7</v>
      </c>
      <c r="B22" s="22" t="s">
        <v>78</v>
      </c>
      <c r="C22" s="22" t="s">
        <v>79</v>
      </c>
      <c r="D22" s="23" t="s">
        <v>40</v>
      </c>
      <c r="E22" s="24" t="s">
        <v>80</v>
      </c>
      <c r="F22" s="24" t="s">
        <v>81</v>
      </c>
      <c r="G22" s="24" t="s">
        <v>82</v>
      </c>
      <c r="H22" s="24" t="s">
        <v>83</v>
      </c>
      <c r="I22" s="33">
        <v>1</v>
      </c>
      <c r="J22" s="26">
        <v>40057</v>
      </c>
      <c r="K22" s="26">
        <v>40420</v>
      </c>
      <c r="L22" s="27">
        <f t="shared" si="0"/>
        <v>51.857142857142854</v>
      </c>
      <c r="M22" s="28"/>
      <c r="N22" s="29">
        <f t="shared" si="1"/>
        <v>0</v>
      </c>
      <c r="O22" s="30">
        <f t="shared" si="2"/>
        <v>0</v>
      </c>
      <c r="P22" s="31">
        <f t="shared" si="3"/>
        <v>0</v>
      </c>
      <c r="Q22" s="31">
        <f t="shared" si="4"/>
        <v>0</v>
      </c>
      <c r="R22" s="32"/>
      <c r="S22" s="32"/>
      <c r="T22" s="34" t="s">
        <v>436</v>
      </c>
    </row>
    <row r="23" spans="1:20" ht="106.5" customHeight="1">
      <c r="A23" s="21">
        <v>8</v>
      </c>
      <c r="B23" s="22" t="s">
        <v>84</v>
      </c>
      <c r="C23" s="22" t="s">
        <v>85</v>
      </c>
      <c r="D23" s="23" t="s">
        <v>86</v>
      </c>
      <c r="E23" s="23" t="s">
        <v>87</v>
      </c>
      <c r="F23" s="23" t="s">
        <v>88</v>
      </c>
      <c r="G23" s="23" t="s">
        <v>89</v>
      </c>
      <c r="H23" s="23" t="s">
        <v>90</v>
      </c>
      <c r="I23" s="25">
        <v>1</v>
      </c>
      <c r="J23" s="26">
        <v>40057</v>
      </c>
      <c r="K23" s="26">
        <v>40420</v>
      </c>
      <c r="L23" s="27">
        <f t="shared" si="0"/>
        <v>51.857142857142854</v>
      </c>
      <c r="M23" s="28"/>
      <c r="N23" s="29">
        <f t="shared" si="1"/>
        <v>0</v>
      </c>
      <c r="O23" s="30">
        <f t="shared" si="2"/>
        <v>0</v>
      </c>
      <c r="P23" s="31">
        <f t="shared" si="3"/>
        <v>0</v>
      </c>
      <c r="Q23" s="31">
        <f t="shared" si="4"/>
        <v>0</v>
      </c>
      <c r="R23" s="32"/>
      <c r="S23" s="32"/>
      <c r="T23" s="23" t="s">
        <v>436</v>
      </c>
    </row>
    <row r="24" spans="1:20" ht="96.75" customHeight="1">
      <c r="A24" s="21">
        <v>9</v>
      </c>
      <c r="B24" s="22" t="s">
        <v>91</v>
      </c>
      <c r="C24" s="22" t="s">
        <v>92</v>
      </c>
      <c r="D24" s="23" t="s">
        <v>93</v>
      </c>
      <c r="E24" s="24" t="s">
        <v>94</v>
      </c>
      <c r="F24" s="24" t="s">
        <v>95</v>
      </c>
      <c r="G24" s="24" t="s">
        <v>96</v>
      </c>
      <c r="H24" s="24" t="s">
        <v>97</v>
      </c>
      <c r="I24" s="33">
        <v>1</v>
      </c>
      <c r="J24" s="26">
        <v>40057</v>
      </c>
      <c r="K24" s="26">
        <v>40420</v>
      </c>
      <c r="L24" s="27">
        <f t="shared" si="0"/>
        <v>51.857142857142854</v>
      </c>
      <c r="M24" s="28"/>
      <c r="N24" s="29">
        <f t="shared" si="1"/>
        <v>0</v>
      </c>
      <c r="O24" s="30">
        <f t="shared" si="2"/>
        <v>0</v>
      </c>
      <c r="P24" s="31">
        <f t="shared" si="3"/>
        <v>0</v>
      </c>
      <c r="Q24" s="31">
        <f t="shared" si="4"/>
        <v>0</v>
      </c>
      <c r="R24" s="32"/>
      <c r="S24" s="32"/>
      <c r="T24" s="23" t="s">
        <v>436</v>
      </c>
    </row>
    <row r="25" spans="1:20" ht="84" customHeight="1">
      <c r="A25" s="21">
        <v>10</v>
      </c>
      <c r="B25" s="22" t="s">
        <v>98</v>
      </c>
      <c r="C25" s="22" t="s">
        <v>99</v>
      </c>
      <c r="D25" s="23" t="s">
        <v>100</v>
      </c>
      <c r="E25" s="24" t="s">
        <v>101</v>
      </c>
      <c r="F25" s="24" t="s">
        <v>102</v>
      </c>
      <c r="G25" s="24" t="s">
        <v>103</v>
      </c>
      <c r="H25" s="24" t="s">
        <v>104</v>
      </c>
      <c r="I25" s="33">
        <v>1</v>
      </c>
      <c r="J25" s="26">
        <v>40057</v>
      </c>
      <c r="K25" s="26">
        <v>40420</v>
      </c>
      <c r="L25" s="27">
        <f t="shared" si="0"/>
        <v>51.857142857142854</v>
      </c>
      <c r="M25" s="28"/>
      <c r="N25" s="29">
        <f t="shared" si="1"/>
        <v>0</v>
      </c>
      <c r="O25" s="30">
        <f t="shared" si="2"/>
        <v>0</v>
      </c>
      <c r="P25" s="31">
        <f t="shared" si="3"/>
        <v>0</v>
      </c>
      <c r="Q25" s="31">
        <f t="shared" si="4"/>
        <v>0</v>
      </c>
      <c r="R25" s="32"/>
      <c r="S25" s="32"/>
      <c r="T25" s="23" t="s">
        <v>436</v>
      </c>
    </row>
    <row r="26" spans="1:20" ht="78.75" customHeight="1">
      <c r="A26" s="21">
        <v>11</v>
      </c>
      <c r="B26" s="22" t="s">
        <v>105</v>
      </c>
      <c r="C26" s="22" t="s">
        <v>106</v>
      </c>
      <c r="D26" s="23" t="s">
        <v>107</v>
      </c>
      <c r="E26" s="24" t="s">
        <v>108</v>
      </c>
      <c r="F26" s="24" t="s">
        <v>109</v>
      </c>
      <c r="G26" s="24" t="s">
        <v>110</v>
      </c>
      <c r="H26" s="24" t="s">
        <v>111</v>
      </c>
      <c r="I26" s="33">
        <v>1</v>
      </c>
      <c r="J26" s="26">
        <v>40057</v>
      </c>
      <c r="K26" s="26">
        <v>40420</v>
      </c>
      <c r="L26" s="27">
        <f t="shared" si="0"/>
        <v>51.857142857142854</v>
      </c>
      <c r="M26" s="28"/>
      <c r="N26" s="29">
        <f t="shared" si="1"/>
        <v>0</v>
      </c>
      <c r="O26" s="30">
        <f t="shared" si="2"/>
        <v>0</v>
      </c>
      <c r="P26" s="31">
        <f t="shared" si="3"/>
        <v>0</v>
      </c>
      <c r="Q26" s="31">
        <f t="shared" si="4"/>
        <v>0</v>
      </c>
      <c r="R26" s="32"/>
      <c r="S26" s="32"/>
      <c r="T26" s="23" t="s">
        <v>436</v>
      </c>
    </row>
    <row r="27" spans="1:20" ht="102" customHeight="1">
      <c r="A27" s="21">
        <v>12</v>
      </c>
      <c r="B27" s="22" t="s">
        <v>112</v>
      </c>
      <c r="C27" s="22" t="s">
        <v>113</v>
      </c>
      <c r="D27" s="23" t="s">
        <v>114</v>
      </c>
      <c r="E27" s="24" t="s">
        <v>115</v>
      </c>
      <c r="F27" s="24" t="s">
        <v>116</v>
      </c>
      <c r="G27" s="24" t="s">
        <v>117</v>
      </c>
      <c r="H27" s="24" t="s">
        <v>97</v>
      </c>
      <c r="I27" s="33">
        <v>1</v>
      </c>
      <c r="J27" s="26">
        <v>40057</v>
      </c>
      <c r="K27" s="26">
        <v>40420</v>
      </c>
      <c r="L27" s="27">
        <f t="shared" si="0"/>
        <v>51.857142857142854</v>
      </c>
      <c r="M27" s="28"/>
      <c r="N27" s="29">
        <f t="shared" si="1"/>
        <v>0</v>
      </c>
      <c r="O27" s="30">
        <f t="shared" si="2"/>
        <v>0</v>
      </c>
      <c r="P27" s="31">
        <f t="shared" si="3"/>
        <v>0</v>
      </c>
      <c r="Q27" s="31">
        <f t="shared" si="4"/>
        <v>0</v>
      </c>
      <c r="R27" s="32"/>
      <c r="S27" s="32"/>
      <c r="T27" s="23" t="s">
        <v>436</v>
      </c>
    </row>
    <row r="28" spans="1:20" ht="117" customHeight="1">
      <c r="A28" s="21">
        <v>13</v>
      </c>
      <c r="B28" s="22" t="s">
        <v>118</v>
      </c>
      <c r="C28" s="22" t="s">
        <v>119</v>
      </c>
      <c r="D28" s="23" t="s">
        <v>120</v>
      </c>
      <c r="E28" s="24" t="s">
        <v>121</v>
      </c>
      <c r="F28" s="24" t="s">
        <v>122</v>
      </c>
      <c r="G28" s="24" t="s">
        <v>123</v>
      </c>
      <c r="H28" s="24" t="s">
        <v>124</v>
      </c>
      <c r="I28" s="25">
        <v>1</v>
      </c>
      <c r="J28" s="26">
        <v>40057</v>
      </c>
      <c r="K28" s="26">
        <v>40420</v>
      </c>
      <c r="L28" s="27">
        <f t="shared" si="0"/>
        <v>51.857142857142854</v>
      </c>
      <c r="M28" s="28"/>
      <c r="N28" s="29">
        <f t="shared" si="1"/>
        <v>0</v>
      </c>
      <c r="O28" s="30">
        <f t="shared" si="2"/>
        <v>0</v>
      </c>
      <c r="P28" s="31">
        <f t="shared" si="3"/>
        <v>0</v>
      </c>
      <c r="Q28" s="31">
        <f t="shared" si="4"/>
        <v>0</v>
      </c>
      <c r="R28" s="32"/>
      <c r="S28" s="32"/>
      <c r="T28" s="35" t="s">
        <v>437</v>
      </c>
    </row>
    <row r="29" spans="1:20" ht="106.5" customHeight="1">
      <c r="A29" s="21">
        <v>14</v>
      </c>
      <c r="B29" s="22" t="s">
        <v>125</v>
      </c>
      <c r="C29" s="22" t="s">
        <v>126</v>
      </c>
      <c r="D29" s="23" t="s">
        <v>127</v>
      </c>
      <c r="E29" s="24" t="s">
        <v>128</v>
      </c>
      <c r="F29" s="24" t="s">
        <v>129</v>
      </c>
      <c r="G29" s="24" t="s">
        <v>130</v>
      </c>
      <c r="H29" s="24" t="s">
        <v>131</v>
      </c>
      <c r="I29" s="33">
        <v>1</v>
      </c>
      <c r="J29" s="26">
        <v>40057</v>
      </c>
      <c r="K29" s="26">
        <v>40420</v>
      </c>
      <c r="L29" s="27">
        <f t="shared" si="0"/>
        <v>51.857142857142854</v>
      </c>
      <c r="M29" s="28"/>
      <c r="N29" s="29">
        <f t="shared" si="1"/>
        <v>0</v>
      </c>
      <c r="O29" s="30">
        <f t="shared" si="2"/>
        <v>0</v>
      </c>
      <c r="P29" s="31">
        <f t="shared" si="3"/>
        <v>0</v>
      </c>
      <c r="Q29" s="31">
        <f t="shared" si="4"/>
        <v>0</v>
      </c>
      <c r="R29" s="32"/>
      <c r="S29" s="32"/>
      <c r="T29" s="23" t="s">
        <v>436</v>
      </c>
    </row>
    <row r="30" spans="1:20" ht="127.5" customHeight="1">
      <c r="A30" s="21">
        <v>15</v>
      </c>
      <c r="B30" s="22" t="s">
        <v>132</v>
      </c>
      <c r="C30" s="22" t="s">
        <v>133</v>
      </c>
      <c r="D30" s="23" t="s">
        <v>134</v>
      </c>
      <c r="E30" s="24" t="s">
        <v>135</v>
      </c>
      <c r="F30" s="24" t="s">
        <v>136</v>
      </c>
      <c r="G30" s="24" t="s">
        <v>137</v>
      </c>
      <c r="H30" s="24" t="s">
        <v>138</v>
      </c>
      <c r="I30" s="33">
        <v>1</v>
      </c>
      <c r="J30" s="26">
        <v>40057</v>
      </c>
      <c r="K30" s="26">
        <v>40420</v>
      </c>
      <c r="L30" s="27">
        <f t="shared" si="0"/>
        <v>51.857142857142854</v>
      </c>
      <c r="M30" s="28"/>
      <c r="N30" s="29">
        <f t="shared" si="1"/>
        <v>0</v>
      </c>
      <c r="O30" s="30">
        <f t="shared" si="2"/>
        <v>0</v>
      </c>
      <c r="P30" s="31">
        <f t="shared" si="3"/>
        <v>0</v>
      </c>
      <c r="Q30" s="31">
        <f t="shared" si="4"/>
        <v>0</v>
      </c>
      <c r="R30" s="32"/>
      <c r="S30" s="32"/>
      <c r="T30" s="34" t="s">
        <v>438</v>
      </c>
    </row>
    <row r="31" spans="1:20" ht="102.75" customHeight="1">
      <c r="A31" s="21">
        <v>16</v>
      </c>
      <c r="B31" s="22" t="s">
        <v>475</v>
      </c>
      <c r="C31" s="22" t="s">
        <v>139</v>
      </c>
      <c r="D31" s="23" t="s">
        <v>134</v>
      </c>
      <c r="E31" s="24" t="s">
        <v>140</v>
      </c>
      <c r="F31" s="24" t="s">
        <v>141</v>
      </c>
      <c r="G31" s="24" t="s">
        <v>142</v>
      </c>
      <c r="H31" s="24" t="s">
        <v>143</v>
      </c>
      <c r="I31" s="25">
        <v>1</v>
      </c>
      <c r="J31" s="26">
        <v>40057</v>
      </c>
      <c r="K31" s="26">
        <v>40420</v>
      </c>
      <c r="L31" s="27">
        <f t="shared" si="0"/>
        <v>51.857142857142854</v>
      </c>
      <c r="M31" s="28"/>
      <c r="N31" s="29">
        <f t="shared" si="1"/>
        <v>0</v>
      </c>
      <c r="O31" s="30">
        <f t="shared" si="2"/>
        <v>0</v>
      </c>
      <c r="P31" s="31">
        <f t="shared" si="3"/>
        <v>0</v>
      </c>
      <c r="Q31" s="31">
        <f t="shared" si="4"/>
        <v>0</v>
      </c>
      <c r="R31" s="32"/>
      <c r="S31" s="32"/>
      <c r="T31" s="35" t="s">
        <v>439</v>
      </c>
    </row>
    <row r="32" spans="1:20" ht="125.25" customHeight="1">
      <c r="A32" s="21">
        <v>17</v>
      </c>
      <c r="B32" s="22" t="s">
        <v>144</v>
      </c>
      <c r="C32" s="22" t="s">
        <v>145</v>
      </c>
      <c r="D32" s="23" t="s">
        <v>146</v>
      </c>
      <c r="E32" s="24" t="s">
        <v>147</v>
      </c>
      <c r="F32" s="24" t="s">
        <v>148</v>
      </c>
      <c r="G32" s="24" t="s">
        <v>142</v>
      </c>
      <c r="H32" s="24" t="s">
        <v>143</v>
      </c>
      <c r="I32" s="33">
        <v>1</v>
      </c>
      <c r="J32" s="26">
        <v>40057</v>
      </c>
      <c r="K32" s="26">
        <v>40420</v>
      </c>
      <c r="L32" s="27">
        <f t="shared" si="0"/>
        <v>51.857142857142854</v>
      </c>
      <c r="M32" s="28"/>
      <c r="N32" s="29">
        <f t="shared" si="1"/>
        <v>0</v>
      </c>
      <c r="O32" s="30">
        <f t="shared" si="2"/>
        <v>0</v>
      </c>
      <c r="P32" s="31">
        <f t="shared" si="3"/>
        <v>0</v>
      </c>
      <c r="Q32" s="31">
        <f t="shared" si="4"/>
        <v>0</v>
      </c>
      <c r="R32" s="32"/>
      <c r="S32" s="32"/>
      <c r="T32" s="35" t="s">
        <v>439</v>
      </c>
    </row>
    <row r="33" spans="1:20" ht="106.5" customHeight="1">
      <c r="A33" s="21">
        <v>19</v>
      </c>
      <c r="B33" s="22" t="s">
        <v>149</v>
      </c>
      <c r="C33" s="22" t="s">
        <v>150</v>
      </c>
      <c r="D33" s="23" t="s">
        <v>134</v>
      </c>
      <c r="E33" s="24" t="s">
        <v>151</v>
      </c>
      <c r="F33" s="24" t="s">
        <v>152</v>
      </c>
      <c r="G33" s="24" t="s">
        <v>153</v>
      </c>
      <c r="H33" s="24" t="s">
        <v>154</v>
      </c>
      <c r="I33" s="33">
        <v>1</v>
      </c>
      <c r="J33" s="26">
        <v>40057</v>
      </c>
      <c r="K33" s="26">
        <v>40420</v>
      </c>
      <c r="L33" s="27">
        <f t="shared" si="0"/>
        <v>51.857142857142854</v>
      </c>
      <c r="M33" s="28"/>
      <c r="N33" s="29">
        <f t="shared" si="1"/>
        <v>0</v>
      </c>
      <c r="O33" s="30">
        <f t="shared" si="2"/>
        <v>0</v>
      </c>
      <c r="P33" s="31">
        <f t="shared" si="3"/>
        <v>0</v>
      </c>
      <c r="Q33" s="31">
        <f t="shared" si="4"/>
        <v>0</v>
      </c>
      <c r="R33" s="32"/>
      <c r="S33" s="32"/>
      <c r="T33" s="23" t="s">
        <v>436</v>
      </c>
    </row>
    <row r="34" spans="1:20" s="133" customFormat="1" ht="101.25" customHeight="1">
      <c r="A34" s="121">
        <v>20</v>
      </c>
      <c r="B34" s="122" t="s">
        <v>476</v>
      </c>
      <c r="C34" s="122" t="s">
        <v>155</v>
      </c>
      <c r="D34" s="123" t="s">
        <v>156</v>
      </c>
      <c r="E34" s="124" t="s">
        <v>157</v>
      </c>
      <c r="F34" s="124" t="s">
        <v>158</v>
      </c>
      <c r="G34" s="124" t="s">
        <v>159</v>
      </c>
      <c r="H34" s="124" t="s">
        <v>160</v>
      </c>
      <c r="I34" s="135">
        <v>3</v>
      </c>
      <c r="J34" s="126">
        <v>40057</v>
      </c>
      <c r="K34" s="126">
        <v>40420</v>
      </c>
      <c r="L34" s="127">
        <f t="shared" si="0"/>
        <v>51.857142857142854</v>
      </c>
      <c r="M34" s="128" t="s">
        <v>466</v>
      </c>
      <c r="N34" s="129">
        <f t="shared" si="1"/>
        <v>1</v>
      </c>
      <c r="O34" s="130">
        <f t="shared" si="2"/>
        <v>51.857142857142854</v>
      </c>
      <c r="P34" s="131">
        <f t="shared" si="3"/>
        <v>0</v>
      </c>
      <c r="Q34" s="131">
        <f t="shared" si="4"/>
        <v>0</v>
      </c>
      <c r="R34" s="134"/>
      <c r="S34" s="134"/>
      <c r="T34" s="136" t="s">
        <v>440</v>
      </c>
    </row>
    <row r="35" spans="1:20" s="133" customFormat="1" ht="87" customHeight="1">
      <c r="A35" s="121">
        <v>21</v>
      </c>
      <c r="B35" s="122" t="s">
        <v>161</v>
      </c>
      <c r="C35" s="122" t="s">
        <v>162</v>
      </c>
      <c r="D35" s="123" t="s">
        <v>40</v>
      </c>
      <c r="E35" s="124" t="s">
        <v>163</v>
      </c>
      <c r="F35" s="124" t="s">
        <v>164</v>
      </c>
      <c r="G35" s="124" t="s">
        <v>165</v>
      </c>
      <c r="H35" s="124" t="s">
        <v>166</v>
      </c>
      <c r="I35" s="135">
        <v>2</v>
      </c>
      <c r="J35" s="126">
        <v>40057</v>
      </c>
      <c r="K35" s="126">
        <v>40420</v>
      </c>
      <c r="L35" s="127">
        <f t="shared" si="0"/>
        <v>51.857142857142854</v>
      </c>
      <c r="M35" s="128" t="s">
        <v>467</v>
      </c>
      <c r="N35" s="129">
        <f t="shared" si="1"/>
        <v>1</v>
      </c>
      <c r="O35" s="130">
        <f t="shared" si="2"/>
        <v>51.857142857142854</v>
      </c>
      <c r="P35" s="131">
        <f t="shared" si="3"/>
        <v>0</v>
      </c>
      <c r="Q35" s="131">
        <f t="shared" si="4"/>
        <v>0</v>
      </c>
      <c r="R35" s="134"/>
      <c r="S35" s="134"/>
      <c r="T35" s="136" t="s">
        <v>440</v>
      </c>
    </row>
    <row r="36" spans="1:20" s="133" customFormat="1" ht="99" customHeight="1">
      <c r="A36" s="121">
        <v>22</v>
      </c>
      <c r="B36" s="122" t="s">
        <v>167</v>
      </c>
      <c r="C36" s="122" t="s">
        <v>168</v>
      </c>
      <c r="D36" s="123" t="s">
        <v>169</v>
      </c>
      <c r="E36" s="124" t="s">
        <v>163</v>
      </c>
      <c r="F36" s="124" t="s">
        <v>164</v>
      </c>
      <c r="G36" s="124" t="s">
        <v>165</v>
      </c>
      <c r="H36" s="124" t="s">
        <v>170</v>
      </c>
      <c r="I36" s="135">
        <v>1</v>
      </c>
      <c r="J36" s="126">
        <v>40057</v>
      </c>
      <c r="K36" s="126">
        <v>40420</v>
      </c>
      <c r="L36" s="127">
        <f t="shared" si="0"/>
        <v>51.857142857142854</v>
      </c>
      <c r="M36" s="128" t="s">
        <v>468</v>
      </c>
      <c r="N36" s="129">
        <f t="shared" si="1"/>
        <v>1</v>
      </c>
      <c r="O36" s="130">
        <f t="shared" si="2"/>
        <v>51.857142857142854</v>
      </c>
      <c r="P36" s="131">
        <f t="shared" si="3"/>
        <v>0</v>
      </c>
      <c r="Q36" s="131">
        <f t="shared" si="4"/>
        <v>0</v>
      </c>
      <c r="R36" s="134"/>
      <c r="S36" s="134"/>
      <c r="T36" s="136" t="s">
        <v>440</v>
      </c>
    </row>
    <row r="37" spans="1:20" s="133" customFormat="1" ht="85.5" customHeight="1">
      <c r="A37" s="121">
        <v>23</v>
      </c>
      <c r="B37" s="122" t="s">
        <v>171</v>
      </c>
      <c r="C37" s="122" t="s">
        <v>172</v>
      </c>
      <c r="D37" s="123" t="s">
        <v>169</v>
      </c>
      <c r="E37" s="124" t="s">
        <v>163</v>
      </c>
      <c r="F37" s="124" t="s">
        <v>164</v>
      </c>
      <c r="G37" s="124" t="s">
        <v>165</v>
      </c>
      <c r="H37" s="124" t="s">
        <v>170</v>
      </c>
      <c r="I37" s="135">
        <v>1</v>
      </c>
      <c r="J37" s="126">
        <v>40057</v>
      </c>
      <c r="K37" s="126">
        <v>40420</v>
      </c>
      <c r="L37" s="127">
        <f t="shared" si="0"/>
        <v>51.857142857142854</v>
      </c>
      <c r="M37" s="128" t="s">
        <v>468</v>
      </c>
      <c r="N37" s="129">
        <f t="shared" si="1"/>
        <v>1</v>
      </c>
      <c r="O37" s="130">
        <f t="shared" si="2"/>
        <v>51.857142857142854</v>
      </c>
      <c r="P37" s="131">
        <f t="shared" si="3"/>
        <v>0</v>
      </c>
      <c r="Q37" s="131">
        <f t="shared" si="4"/>
        <v>0</v>
      </c>
      <c r="R37" s="134"/>
      <c r="S37" s="134"/>
      <c r="T37" s="136" t="s">
        <v>440</v>
      </c>
    </row>
    <row r="38" spans="1:20" ht="92.25" customHeight="1">
      <c r="A38" s="21">
        <v>24</v>
      </c>
      <c r="B38" s="22" t="s">
        <v>173</v>
      </c>
      <c r="C38" s="22" t="s">
        <v>99</v>
      </c>
      <c r="D38" s="23" t="s">
        <v>169</v>
      </c>
      <c r="E38" s="24" t="s">
        <v>174</v>
      </c>
      <c r="F38" s="24" t="s">
        <v>175</v>
      </c>
      <c r="G38" s="24" t="s">
        <v>176</v>
      </c>
      <c r="H38" s="24" t="s">
        <v>177</v>
      </c>
      <c r="I38" s="33">
        <v>1</v>
      </c>
      <c r="J38" s="26">
        <v>40059</v>
      </c>
      <c r="K38" s="26">
        <v>40420</v>
      </c>
      <c r="L38" s="27">
        <f t="shared" si="0"/>
        <v>51.57142857142857</v>
      </c>
      <c r="M38" s="28"/>
      <c r="N38" s="29">
        <f t="shared" si="1"/>
        <v>0</v>
      </c>
      <c r="O38" s="30">
        <f t="shared" si="2"/>
        <v>0</v>
      </c>
      <c r="P38" s="31">
        <f t="shared" si="3"/>
        <v>0</v>
      </c>
      <c r="Q38" s="31">
        <f t="shared" si="4"/>
        <v>0</v>
      </c>
      <c r="R38" s="32"/>
      <c r="S38" s="32"/>
      <c r="T38" s="34" t="s">
        <v>441</v>
      </c>
    </row>
    <row r="39" spans="1:20" ht="78" customHeight="1">
      <c r="A39" s="21">
        <v>25</v>
      </c>
      <c r="B39" s="22" t="s">
        <v>178</v>
      </c>
      <c r="C39" s="22" t="s">
        <v>179</v>
      </c>
      <c r="D39" s="23" t="s">
        <v>180</v>
      </c>
      <c r="E39" s="24" t="s">
        <v>181</v>
      </c>
      <c r="F39" s="24" t="s">
        <v>182</v>
      </c>
      <c r="G39" s="24" t="s">
        <v>183</v>
      </c>
      <c r="H39" s="24" t="s">
        <v>184</v>
      </c>
      <c r="I39" s="33">
        <v>1</v>
      </c>
      <c r="J39" s="26">
        <v>40059</v>
      </c>
      <c r="K39" s="26">
        <v>40420</v>
      </c>
      <c r="L39" s="27">
        <f t="shared" si="0"/>
        <v>51.57142857142857</v>
      </c>
      <c r="M39" s="28"/>
      <c r="N39" s="29">
        <f t="shared" si="1"/>
        <v>0</v>
      </c>
      <c r="O39" s="30">
        <f t="shared" si="2"/>
        <v>0</v>
      </c>
      <c r="P39" s="31">
        <f t="shared" si="3"/>
        <v>0</v>
      </c>
      <c r="Q39" s="31">
        <f t="shared" si="4"/>
        <v>0</v>
      </c>
      <c r="R39" s="32"/>
      <c r="S39" s="32"/>
      <c r="T39" s="34" t="s">
        <v>441</v>
      </c>
    </row>
    <row r="40" spans="1:20" ht="82.5" customHeight="1">
      <c r="A40" s="21">
        <v>26</v>
      </c>
      <c r="B40" s="22" t="s">
        <v>185</v>
      </c>
      <c r="C40" s="22" t="s">
        <v>186</v>
      </c>
      <c r="D40" s="23" t="s">
        <v>40</v>
      </c>
      <c r="E40" s="24" t="s">
        <v>187</v>
      </c>
      <c r="F40" s="24" t="s">
        <v>188</v>
      </c>
      <c r="G40" s="24" t="s">
        <v>189</v>
      </c>
      <c r="H40" s="24" t="s">
        <v>190</v>
      </c>
      <c r="I40" s="33">
        <v>1</v>
      </c>
      <c r="J40" s="26">
        <v>40059</v>
      </c>
      <c r="K40" s="26">
        <v>40420</v>
      </c>
      <c r="L40" s="27">
        <f t="shared" si="0"/>
        <v>51.57142857142857</v>
      </c>
      <c r="M40" s="28"/>
      <c r="N40" s="29">
        <f t="shared" si="1"/>
        <v>0</v>
      </c>
      <c r="O40" s="30">
        <f t="shared" si="2"/>
        <v>0</v>
      </c>
      <c r="P40" s="31">
        <f t="shared" si="3"/>
        <v>0</v>
      </c>
      <c r="Q40" s="31">
        <f t="shared" si="4"/>
        <v>0</v>
      </c>
      <c r="R40" s="32"/>
      <c r="S40" s="32"/>
      <c r="T40" s="23" t="s">
        <v>436</v>
      </c>
    </row>
    <row r="41" spans="1:20" s="133" customFormat="1" ht="80.25" customHeight="1">
      <c r="A41" s="121">
        <v>27</v>
      </c>
      <c r="B41" s="122" t="s">
        <v>191</v>
      </c>
      <c r="C41" s="122" t="s">
        <v>179</v>
      </c>
      <c r="D41" s="123" t="s">
        <v>192</v>
      </c>
      <c r="E41" s="124" t="s">
        <v>193</v>
      </c>
      <c r="F41" s="124" t="s">
        <v>194</v>
      </c>
      <c r="G41" s="124" t="s">
        <v>165</v>
      </c>
      <c r="H41" s="124" t="s">
        <v>170</v>
      </c>
      <c r="I41" s="135">
        <v>1</v>
      </c>
      <c r="J41" s="126">
        <v>40059</v>
      </c>
      <c r="K41" s="126">
        <v>40420</v>
      </c>
      <c r="L41" s="127">
        <f t="shared" si="0"/>
        <v>51.57142857142857</v>
      </c>
      <c r="M41" s="128" t="s">
        <v>468</v>
      </c>
      <c r="N41" s="129">
        <f t="shared" si="1"/>
        <v>1</v>
      </c>
      <c r="O41" s="130">
        <f t="shared" si="2"/>
        <v>51.57142857142857</v>
      </c>
      <c r="P41" s="131">
        <f t="shared" si="3"/>
        <v>0</v>
      </c>
      <c r="Q41" s="131">
        <f t="shared" si="4"/>
        <v>0</v>
      </c>
      <c r="R41" s="134"/>
      <c r="S41" s="134"/>
      <c r="T41" s="136" t="s">
        <v>440</v>
      </c>
    </row>
    <row r="42" spans="1:20" ht="82.5" customHeight="1">
      <c r="A42" s="21">
        <v>28</v>
      </c>
      <c r="B42" s="22" t="s">
        <v>195</v>
      </c>
      <c r="C42" s="22" t="s">
        <v>196</v>
      </c>
      <c r="D42" s="23" t="s">
        <v>197</v>
      </c>
      <c r="E42" s="24" t="s">
        <v>198</v>
      </c>
      <c r="F42" s="24" t="s">
        <v>199</v>
      </c>
      <c r="G42" s="24" t="s">
        <v>200</v>
      </c>
      <c r="H42" s="24" t="s">
        <v>90</v>
      </c>
      <c r="I42" s="25">
        <v>1</v>
      </c>
      <c r="J42" s="26">
        <v>40057</v>
      </c>
      <c r="K42" s="26">
        <v>40420</v>
      </c>
      <c r="L42" s="27">
        <f t="shared" si="0"/>
        <v>51.857142857142854</v>
      </c>
      <c r="M42" s="28"/>
      <c r="N42" s="29">
        <f t="shared" si="1"/>
        <v>0</v>
      </c>
      <c r="O42" s="30">
        <f t="shared" si="2"/>
        <v>0</v>
      </c>
      <c r="P42" s="31">
        <f t="shared" si="3"/>
        <v>0</v>
      </c>
      <c r="Q42" s="31">
        <f t="shared" si="4"/>
        <v>0</v>
      </c>
      <c r="R42" s="32"/>
      <c r="S42" s="32"/>
      <c r="T42" s="34" t="s">
        <v>442</v>
      </c>
    </row>
    <row r="43" spans="1:20" ht="81.75" customHeight="1">
      <c r="A43" s="21">
        <v>29</v>
      </c>
      <c r="B43" s="22" t="s">
        <v>201</v>
      </c>
      <c r="C43" s="22" t="s">
        <v>202</v>
      </c>
      <c r="D43" s="23" t="s">
        <v>203</v>
      </c>
      <c r="E43" s="24" t="s">
        <v>204</v>
      </c>
      <c r="F43" s="24" t="s">
        <v>205</v>
      </c>
      <c r="G43" s="24" t="s">
        <v>206</v>
      </c>
      <c r="H43" s="24" t="s">
        <v>207</v>
      </c>
      <c r="I43" s="25">
        <v>1</v>
      </c>
      <c r="J43" s="26">
        <v>40057</v>
      </c>
      <c r="K43" s="26">
        <v>40420</v>
      </c>
      <c r="L43" s="27">
        <f t="shared" si="0"/>
        <v>51.857142857142854</v>
      </c>
      <c r="M43" s="28"/>
      <c r="N43" s="29">
        <f t="shared" si="1"/>
        <v>0</v>
      </c>
      <c r="O43" s="30">
        <f t="shared" si="2"/>
        <v>0</v>
      </c>
      <c r="P43" s="31">
        <f t="shared" si="3"/>
        <v>0</v>
      </c>
      <c r="Q43" s="31">
        <f t="shared" si="4"/>
        <v>0</v>
      </c>
      <c r="R43" s="32"/>
      <c r="S43" s="32"/>
      <c r="T43" s="34" t="s">
        <v>442</v>
      </c>
    </row>
    <row r="44" spans="1:20" ht="84" customHeight="1">
      <c r="A44" s="21">
        <v>30</v>
      </c>
      <c r="B44" s="22" t="s">
        <v>208</v>
      </c>
      <c r="C44" s="22" t="s">
        <v>145</v>
      </c>
      <c r="D44" s="23" t="s">
        <v>146</v>
      </c>
      <c r="E44" s="24" t="s">
        <v>209</v>
      </c>
      <c r="F44" s="24" t="s">
        <v>210</v>
      </c>
      <c r="G44" s="24" t="s">
        <v>211</v>
      </c>
      <c r="H44" s="24" t="s">
        <v>212</v>
      </c>
      <c r="I44" s="25">
        <v>1</v>
      </c>
      <c r="J44" s="26">
        <v>40057</v>
      </c>
      <c r="K44" s="26">
        <v>40420</v>
      </c>
      <c r="L44" s="27">
        <f t="shared" si="0"/>
        <v>51.857142857142854</v>
      </c>
      <c r="M44" s="28"/>
      <c r="N44" s="29">
        <f t="shared" si="1"/>
        <v>0</v>
      </c>
      <c r="O44" s="30">
        <f t="shared" si="2"/>
        <v>0</v>
      </c>
      <c r="P44" s="31">
        <f t="shared" si="3"/>
        <v>0</v>
      </c>
      <c r="Q44" s="31">
        <f t="shared" si="4"/>
        <v>0</v>
      </c>
      <c r="R44" s="32"/>
      <c r="S44" s="32"/>
      <c r="T44" s="34" t="s">
        <v>442</v>
      </c>
    </row>
    <row r="45" spans="1:20" ht="102.75" customHeight="1">
      <c r="A45" s="21">
        <v>31</v>
      </c>
      <c r="B45" s="22" t="s">
        <v>213</v>
      </c>
      <c r="C45" s="22" t="s">
        <v>214</v>
      </c>
      <c r="D45" s="23" t="s">
        <v>215</v>
      </c>
      <c r="E45" s="24" t="s">
        <v>193</v>
      </c>
      <c r="F45" s="24" t="s">
        <v>216</v>
      </c>
      <c r="G45" s="24" t="s">
        <v>165</v>
      </c>
      <c r="H45" s="24" t="s">
        <v>170</v>
      </c>
      <c r="I45" s="33">
        <v>1</v>
      </c>
      <c r="J45" s="26">
        <v>40057</v>
      </c>
      <c r="K45" s="26">
        <v>40420</v>
      </c>
      <c r="L45" s="27">
        <f t="shared" si="0"/>
        <v>51.857142857142854</v>
      </c>
      <c r="M45" s="28"/>
      <c r="N45" s="29">
        <f t="shared" si="1"/>
        <v>0</v>
      </c>
      <c r="O45" s="30">
        <f t="shared" si="2"/>
        <v>0</v>
      </c>
      <c r="P45" s="31">
        <f t="shared" si="3"/>
        <v>0</v>
      </c>
      <c r="Q45" s="31">
        <f t="shared" si="4"/>
        <v>0</v>
      </c>
      <c r="R45" s="32"/>
      <c r="S45" s="32"/>
      <c r="T45" s="34" t="s">
        <v>443</v>
      </c>
    </row>
    <row r="46" spans="1:20" s="133" customFormat="1" ht="84" customHeight="1">
      <c r="A46" s="121">
        <v>32</v>
      </c>
      <c r="B46" s="122" t="s">
        <v>217</v>
      </c>
      <c r="C46" s="122" t="s">
        <v>218</v>
      </c>
      <c r="D46" s="123" t="s">
        <v>219</v>
      </c>
      <c r="E46" s="124" t="s">
        <v>193</v>
      </c>
      <c r="F46" s="124" t="s">
        <v>216</v>
      </c>
      <c r="G46" s="124" t="s">
        <v>165</v>
      </c>
      <c r="H46" s="124" t="s">
        <v>170</v>
      </c>
      <c r="I46" s="135">
        <v>1</v>
      </c>
      <c r="J46" s="126">
        <v>40057</v>
      </c>
      <c r="K46" s="126">
        <v>40420</v>
      </c>
      <c r="L46" s="127">
        <f t="shared" si="0"/>
        <v>51.857142857142854</v>
      </c>
      <c r="M46" s="128" t="s">
        <v>468</v>
      </c>
      <c r="N46" s="129">
        <f t="shared" si="1"/>
        <v>1</v>
      </c>
      <c r="O46" s="130">
        <f t="shared" si="2"/>
        <v>51.857142857142854</v>
      </c>
      <c r="P46" s="131">
        <f t="shared" si="3"/>
        <v>0</v>
      </c>
      <c r="Q46" s="131">
        <f t="shared" si="4"/>
        <v>0</v>
      </c>
      <c r="R46" s="134"/>
      <c r="S46" s="134"/>
      <c r="T46" s="136" t="s">
        <v>440</v>
      </c>
    </row>
    <row r="47" spans="1:20" ht="88.5" customHeight="1">
      <c r="A47" s="21">
        <v>33</v>
      </c>
      <c r="B47" s="22" t="s">
        <v>220</v>
      </c>
      <c r="C47" s="22" t="s">
        <v>221</v>
      </c>
      <c r="D47" s="23" t="s">
        <v>219</v>
      </c>
      <c r="E47" s="23" t="s">
        <v>222</v>
      </c>
      <c r="F47" s="23" t="s">
        <v>223</v>
      </c>
      <c r="G47" s="23" t="s">
        <v>224</v>
      </c>
      <c r="H47" s="23" t="s">
        <v>90</v>
      </c>
      <c r="I47" s="25">
        <v>1</v>
      </c>
      <c r="J47" s="26">
        <v>40057</v>
      </c>
      <c r="K47" s="26">
        <v>40420</v>
      </c>
      <c r="L47" s="27">
        <f t="shared" si="0"/>
        <v>51.857142857142854</v>
      </c>
      <c r="M47" s="28"/>
      <c r="N47" s="29">
        <f t="shared" si="1"/>
        <v>0</v>
      </c>
      <c r="O47" s="30">
        <f t="shared" si="2"/>
        <v>0</v>
      </c>
      <c r="P47" s="31">
        <f t="shared" si="3"/>
        <v>0</v>
      </c>
      <c r="Q47" s="31">
        <f t="shared" si="4"/>
        <v>0</v>
      </c>
      <c r="R47" s="32"/>
      <c r="S47" s="32"/>
      <c r="T47" s="23" t="s">
        <v>436</v>
      </c>
    </row>
    <row r="48" spans="1:20" s="133" customFormat="1" ht="84.75" customHeight="1">
      <c r="A48" s="121">
        <v>34</v>
      </c>
      <c r="B48" s="122" t="s">
        <v>225</v>
      </c>
      <c r="C48" s="122" t="s">
        <v>179</v>
      </c>
      <c r="D48" s="123" t="s">
        <v>169</v>
      </c>
      <c r="E48" s="124" t="s">
        <v>226</v>
      </c>
      <c r="F48" s="124" t="s">
        <v>227</v>
      </c>
      <c r="G48" s="124" t="s">
        <v>228</v>
      </c>
      <c r="H48" s="124" t="s">
        <v>229</v>
      </c>
      <c r="I48" s="135">
        <v>1</v>
      </c>
      <c r="J48" s="126">
        <v>40057</v>
      </c>
      <c r="K48" s="126">
        <v>40420</v>
      </c>
      <c r="L48" s="127">
        <f t="shared" si="0"/>
        <v>51.857142857142854</v>
      </c>
      <c r="M48" s="128" t="s">
        <v>464</v>
      </c>
      <c r="N48" s="129">
        <f t="shared" si="1"/>
        <v>0.8</v>
      </c>
      <c r="O48" s="130">
        <f t="shared" si="2"/>
        <v>41.48571428571429</v>
      </c>
      <c r="P48" s="131">
        <f t="shared" si="3"/>
        <v>0</v>
      </c>
      <c r="Q48" s="131">
        <f t="shared" si="4"/>
        <v>0</v>
      </c>
      <c r="R48" s="134"/>
      <c r="S48" s="134"/>
      <c r="T48" s="136" t="s">
        <v>440</v>
      </c>
    </row>
    <row r="49" spans="1:20" ht="72.75" customHeight="1">
      <c r="A49" s="21">
        <v>35</v>
      </c>
      <c r="B49" s="22" t="s">
        <v>230</v>
      </c>
      <c r="C49" s="22" t="s">
        <v>119</v>
      </c>
      <c r="D49" s="23" t="s">
        <v>169</v>
      </c>
      <c r="E49" s="24" t="s">
        <v>231</v>
      </c>
      <c r="F49" s="24" t="s">
        <v>232</v>
      </c>
      <c r="G49" s="24" t="s">
        <v>233</v>
      </c>
      <c r="H49" s="24" t="s">
        <v>154</v>
      </c>
      <c r="I49" s="33">
        <v>1</v>
      </c>
      <c r="J49" s="26">
        <v>40059</v>
      </c>
      <c r="K49" s="26">
        <v>40420</v>
      </c>
      <c r="L49" s="27">
        <f t="shared" si="0"/>
        <v>51.57142857142857</v>
      </c>
      <c r="M49" s="28"/>
      <c r="N49" s="29">
        <f t="shared" si="1"/>
        <v>0</v>
      </c>
      <c r="O49" s="30">
        <f t="shared" si="2"/>
        <v>0</v>
      </c>
      <c r="P49" s="31">
        <f t="shared" si="3"/>
        <v>0</v>
      </c>
      <c r="Q49" s="31">
        <f t="shared" si="4"/>
        <v>0</v>
      </c>
      <c r="R49" s="32"/>
      <c r="S49" s="32"/>
      <c r="T49" s="23" t="s">
        <v>436</v>
      </c>
    </row>
    <row r="50" spans="1:20" ht="73.5" customHeight="1">
      <c r="A50" s="21">
        <v>36</v>
      </c>
      <c r="B50" s="22" t="s">
        <v>234</v>
      </c>
      <c r="C50" s="22" t="s">
        <v>119</v>
      </c>
      <c r="D50" s="23" t="s">
        <v>235</v>
      </c>
      <c r="E50" s="24" t="s">
        <v>236</v>
      </c>
      <c r="F50" s="24" t="s">
        <v>237</v>
      </c>
      <c r="G50" s="24" t="s">
        <v>238</v>
      </c>
      <c r="H50" s="24" t="s">
        <v>239</v>
      </c>
      <c r="I50" s="33">
        <v>1</v>
      </c>
      <c r="J50" s="26">
        <v>40059</v>
      </c>
      <c r="K50" s="26">
        <v>40420</v>
      </c>
      <c r="L50" s="27">
        <f t="shared" si="0"/>
        <v>51.57142857142857</v>
      </c>
      <c r="M50" s="28"/>
      <c r="N50" s="29">
        <f t="shared" si="1"/>
        <v>0</v>
      </c>
      <c r="O50" s="30">
        <f t="shared" si="2"/>
        <v>0</v>
      </c>
      <c r="P50" s="31">
        <f t="shared" si="3"/>
        <v>0</v>
      </c>
      <c r="Q50" s="31">
        <f t="shared" si="4"/>
        <v>0</v>
      </c>
      <c r="R50" s="32"/>
      <c r="S50" s="32"/>
      <c r="T50" s="23" t="s">
        <v>436</v>
      </c>
    </row>
    <row r="51" spans="1:20" ht="81" customHeight="1">
      <c r="A51" s="21">
        <v>37</v>
      </c>
      <c r="B51" s="22" t="s">
        <v>240</v>
      </c>
      <c r="C51" s="22" t="s">
        <v>119</v>
      </c>
      <c r="D51" s="23" t="s">
        <v>241</v>
      </c>
      <c r="E51" s="24" t="s">
        <v>242</v>
      </c>
      <c r="F51" s="24" t="s">
        <v>243</v>
      </c>
      <c r="G51" s="24" t="s">
        <v>244</v>
      </c>
      <c r="H51" s="24" t="s">
        <v>245</v>
      </c>
      <c r="I51" s="33">
        <v>1</v>
      </c>
      <c r="J51" s="26">
        <v>40059</v>
      </c>
      <c r="K51" s="26">
        <v>40420</v>
      </c>
      <c r="L51" s="27">
        <f t="shared" si="0"/>
        <v>51.57142857142857</v>
      </c>
      <c r="M51" s="28"/>
      <c r="N51" s="29">
        <f t="shared" si="1"/>
        <v>0</v>
      </c>
      <c r="O51" s="30">
        <f t="shared" si="2"/>
        <v>0</v>
      </c>
      <c r="P51" s="31">
        <f t="shared" si="3"/>
        <v>0</v>
      </c>
      <c r="Q51" s="31">
        <f t="shared" si="4"/>
        <v>0</v>
      </c>
      <c r="R51" s="32"/>
      <c r="S51" s="32"/>
      <c r="T51" s="23" t="s">
        <v>436</v>
      </c>
    </row>
    <row r="52" spans="1:20" ht="71.25" customHeight="1">
      <c r="A52" s="21">
        <v>38</v>
      </c>
      <c r="B52" s="22" t="s">
        <v>246</v>
      </c>
      <c r="C52" s="22" t="s">
        <v>247</v>
      </c>
      <c r="D52" s="23" t="s">
        <v>241</v>
      </c>
      <c r="E52" s="24" t="s">
        <v>248</v>
      </c>
      <c r="F52" s="24" t="s">
        <v>249</v>
      </c>
      <c r="G52" s="24" t="s">
        <v>250</v>
      </c>
      <c r="H52" s="24" t="s">
        <v>251</v>
      </c>
      <c r="I52" s="33">
        <v>1</v>
      </c>
      <c r="J52" s="26">
        <v>40059</v>
      </c>
      <c r="K52" s="26">
        <v>40420</v>
      </c>
      <c r="L52" s="27">
        <f t="shared" si="0"/>
        <v>51.57142857142857</v>
      </c>
      <c r="M52" s="28"/>
      <c r="N52" s="29">
        <f t="shared" si="1"/>
        <v>0</v>
      </c>
      <c r="O52" s="30">
        <f t="shared" si="2"/>
        <v>0</v>
      </c>
      <c r="P52" s="31">
        <f t="shared" si="3"/>
        <v>0</v>
      </c>
      <c r="Q52" s="31">
        <f t="shared" si="4"/>
        <v>0</v>
      </c>
      <c r="R52" s="32"/>
      <c r="S52" s="32"/>
      <c r="T52" s="23" t="s">
        <v>436</v>
      </c>
    </row>
    <row r="53" spans="1:20" ht="78.75" customHeight="1">
      <c r="A53" s="21">
        <v>39</v>
      </c>
      <c r="B53" s="22" t="s">
        <v>252</v>
      </c>
      <c r="C53" s="22" t="s">
        <v>253</v>
      </c>
      <c r="D53" s="23" t="s">
        <v>254</v>
      </c>
      <c r="E53" s="24" t="s">
        <v>255</v>
      </c>
      <c r="F53" s="24" t="s">
        <v>256</v>
      </c>
      <c r="G53" s="24" t="s">
        <v>257</v>
      </c>
      <c r="H53" s="24" t="s">
        <v>258</v>
      </c>
      <c r="I53" s="33">
        <v>1</v>
      </c>
      <c r="J53" s="26">
        <v>40059</v>
      </c>
      <c r="K53" s="26">
        <v>40420</v>
      </c>
      <c r="L53" s="27">
        <f t="shared" si="0"/>
        <v>51.57142857142857</v>
      </c>
      <c r="M53" s="28"/>
      <c r="N53" s="29">
        <f t="shared" si="1"/>
        <v>0</v>
      </c>
      <c r="O53" s="30">
        <f t="shared" si="2"/>
        <v>0</v>
      </c>
      <c r="P53" s="31">
        <f t="shared" si="3"/>
        <v>0</v>
      </c>
      <c r="Q53" s="31">
        <f t="shared" si="4"/>
        <v>0</v>
      </c>
      <c r="R53" s="32"/>
      <c r="S53" s="32"/>
      <c r="T53" s="23" t="s">
        <v>436</v>
      </c>
    </row>
    <row r="54" spans="1:20" ht="69" customHeight="1">
      <c r="A54" s="21">
        <v>40</v>
      </c>
      <c r="B54" s="22" t="s">
        <v>259</v>
      </c>
      <c r="C54" s="22" t="s">
        <v>260</v>
      </c>
      <c r="D54" s="23" t="s">
        <v>261</v>
      </c>
      <c r="E54" s="24" t="s">
        <v>255</v>
      </c>
      <c r="F54" s="24" t="s">
        <v>262</v>
      </c>
      <c r="G54" s="24" t="s">
        <v>263</v>
      </c>
      <c r="H54" s="24" t="s">
        <v>258</v>
      </c>
      <c r="I54" s="33">
        <v>1</v>
      </c>
      <c r="J54" s="26">
        <v>40059</v>
      </c>
      <c r="K54" s="26">
        <v>40420</v>
      </c>
      <c r="L54" s="27">
        <f t="shared" si="0"/>
        <v>51.57142857142857</v>
      </c>
      <c r="M54" s="28"/>
      <c r="N54" s="29">
        <f t="shared" si="1"/>
        <v>0</v>
      </c>
      <c r="O54" s="30">
        <f t="shared" si="2"/>
        <v>0</v>
      </c>
      <c r="P54" s="31">
        <f t="shared" si="3"/>
        <v>0</v>
      </c>
      <c r="Q54" s="31">
        <f t="shared" si="4"/>
        <v>0</v>
      </c>
      <c r="R54" s="32"/>
      <c r="S54" s="32"/>
      <c r="T54" s="23" t="s">
        <v>436</v>
      </c>
    </row>
    <row r="55" spans="1:20" ht="71.25" customHeight="1">
      <c r="A55" s="21">
        <v>41</v>
      </c>
      <c r="B55" s="22" t="s">
        <v>264</v>
      </c>
      <c r="C55" s="22" t="s">
        <v>247</v>
      </c>
      <c r="D55" s="23" t="s">
        <v>241</v>
      </c>
      <c r="E55" s="24" t="s">
        <v>265</v>
      </c>
      <c r="F55" s="24" t="s">
        <v>249</v>
      </c>
      <c r="G55" s="24" t="s">
        <v>266</v>
      </c>
      <c r="H55" s="24" t="s">
        <v>258</v>
      </c>
      <c r="I55" s="33">
        <v>1</v>
      </c>
      <c r="J55" s="26">
        <v>40059</v>
      </c>
      <c r="K55" s="26">
        <v>40420</v>
      </c>
      <c r="L55" s="27">
        <f t="shared" si="0"/>
        <v>51.57142857142857</v>
      </c>
      <c r="M55" s="28"/>
      <c r="N55" s="29">
        <f t="shared" si="1"/>
        <v>0</v>
      </c>
      <c r="O55" s="30">
        <f t="shared" si="2"/>
        <v>0</v>
      </c>
      <c r="P55" s="31">
        <f t="shared" si="3"/>
        <v>0</v>
      </c>
      <c r="Q55" s="31">
        <f t="shared" si="4"/>
        <v>0</v>
      </c>
      <c r="R55" s="32"/>
      <c r="S55" s="32"/>
      <c r="T55" s="23" t="s">
        <v>436</v>
      </c>
    </row>
    <row r="56" spans="1:20" ht="160.5" customHeight="1">
      <c r="A56" s="21">
        <v>42</v>
      </c>
      <c r="B56" s="22" t="s">
        <v>267</v>
      </c>
      <c r="C56" s="22" t="s">
        <v>268</v>
      </c>
      <c r="D56" s="23" t="s">
        <v>269</v>
      </c>
      <c r="E56" s="24" t="s">
        <v>270</v>
      </c>
      <c r="F56" s="24" t="s">
        <v>271</v>
      </c>
      <c r="G56" s="24" t="s">
        <v>272</v>
      </c>
      <c r="H56" s="24" t="s">
        <v>273</v>
      </c>
      <c r="I56" s="33">
        <v>1</v>
      </c>
      <c r="J56" s="26">
        <v>40057</v>
      </c>
      <c r="K56" s="26">
        <v>40420</v>
      </c>
      <c r="L56" s="27">
        <f t="shared" si="0"/>
        <v>51.857142857142854</v>
      </c>
      <c r="M56" s="28"/>
      <c r="N56" s="29">
        <f t="shared" si="1"/>
        <v>0</v>
      </c>
      <c r="O56" s="30">
        <f t="shared" si="2"/>
        <v>0</v>
      </c>
      <c r="P56" s="31">
        <f t="shared" si="3"/>
        <v>0</v>
      </c>
      <c r="Q56" s="31">
        <f t="shared" si="4"/>
        <v>0</v>
      </c>
      <c r="R56" s="32"/>
      <c r="S56" s="32"/>
      <c r="T56" s="23" t="s">
        <v>436</v>
      </c>
    </row>
    <row r="57" spans="1:20" ht="122.25" customHeight="1">
      <c r="A57" s="21">
        <v>43</v>
      </c>
      <c r="B57" s="22" t="s">
        <v>274</v>
      </c>
      <c r="C57" s="22" t="s">
        <v>275</v>
      </c>
      <c r="D57" s="23" t="s">
        <v>276</v>
      </c>
      <c r="E57" s="24" t="s">
        <v>277</v>
      </c>
      <c r="F57" s="24" t="s">
        <v>278</v>
      </c>
      <c r="G57" s="24" t="s">
        <v>279</v>
      </c>
      <c r="H57" s="24" t="s">
        <v>280</v>
      </c>
      <c r="I57" s="33">
        <v>5</v>
      </c>
      <c r="J57" s="26">
        <v>40059</v>
      </c>
      <c r="K57" s="26">
        <v>40420</v>
      </c>
      <c r="L57" s="27">
        <f t="shared" si="0"/>
        <v>51.57142857142857</v>
      </c>
      <c r="M57" s="28"/>
      <c r="N57" s="29">
        <f t="shared" si="1"/>
        <v>0</v>
      </c>
      <c r="O57" s="30">
        <f t="shared" si="2"/>
        <v>0</v>
      </c>
      <c r="P57" s="31">
        <f t="shared" si="3"/>
        <v>0</v>
      </c>
      <c r="Q57" s="31">
        <f t="shared" si="4"/>
        <v>0</v>
      </c>
      <c r="R57" s="32"/>
      <c r="S57" s="32"/>
      <c r="T57" s="23" t="s">
        <v>436</v>
      </c>
    </row>
    <row r="58" spans="1:20" s="155" customFormat="1" ht="76.5" customHeight="1">
      <c r="A58" s="144">
        <v>44</v>
      </c>
      <c r="B58" s="145" t="s">
        <v>281</v>
      </c>
      <c r="C58" s="145" t="s">
        <v>282</v>
      </c>
      <c r="D58" s="146" t="s">
        <v>283</v>
      </c>
      <c r="E58" s="146" t="s">
        <v>284</v>
      </c>
      <c r="F58" s="146" t="s">
        <v>285</v>
      </c>
      <c r="G58" s="156" t="s">
        <v>480</v>
      </c>
      <c r="H58" s="147" t="s">
        <v>286</v>
      </c>
      <c r="I58" s="147">
        <v>100</v>
      </c>
      <c r="J58" s="148">
        <v>40057</v>
      </c>
      <c r="K58" s="148">
        <v>40420</v>
      </c>
      <c r="L58" s="149">
        <f t="shared" si="0"/>
        <v>51.857142857142854</v>
      </c>
      <c r="M58" s="150"/>
      <c r="N58" s="151">
        <f t="shared" si="1"/>
        <v>0</v>
      </c>
      <c r="O58" s="152">
        <f t="shared" si="2"/>
        <v>0</v>
      </c>
      <c r="P58" s="153">
        <f t="shared" si="3"/>
        <v>0</v>
      </c>
      <c r="Q58" s="153">
        <f t="shared" si="4"/>
        <v>0</v>
      </c>
      <c r="R58" s="154"/>
      <c r="S58" s="154"/>
      <c r="T58" s="146" t="s">
        <v>444</v>
      </c>
    </row>
    <row r="59" spans="1:20" ht="67.5" customHeight="1">
      <c r="A59" s="21">
        <v>45</v>
      </c>
      <c r="B59" s="22" t="s">
        <v>287</v>
      </c>
      <c r="C59" s="22" t="s">
        <v>288</v>
      </c>
      <c r="D59" s="23" t="s">
        <v>289</v>
      </c>
      <c r="E59" s="23" t="s">
        <v>290</v>
      </c>
      <c r="F59" s="24" t="s">
        <v>291</v>
      </c>
      <c r="G59" s="24" t="s">
        <v>292</v>
      </c>
      <c r="H59" s="24" t="s">
        <v>293</v>
      </c>
      <c r="I59" s="33">
        <v>1</v>
      </c>
      <c r="J59" s="26">
        <v>40057</v>
      </c>
      <c r="K59" s="26">
        <v>40420</v>
      </c>
      <c r="L59" s="27">
        <f t="shared" si="0"/>
        <v>51.857142857142854</v>
      </c>
      <c r="M59" s="28"/>
      <c r="N59" s="29">
        <f t="shared" si="1"/>
        <v>0</v>
      </c>
      <c r="O59" s="30">
        <f t="shared" si="2"/>
        <v>0</v>
      </c>
      <c r="P59" s="31">
        <f t="shared" si="3"/>
        <v>0</v>
      </c>
      <c r="Q59" s="31">
        <f t="shared" si="4"/>
        <v>0</v>
      </c>
      <c r="R59" s="32"/>
      <c r="S59" s="32"/>
      <c r="T59" s="34" t="s">
        <v>445</v>
      </c>
    </row>
    <row r="60" spans="1:20" ht="66" customHeight="1">
      <c r="A60" s="21">
        <v>46</v>
      </c>
      <c r="B60" s="22" t="s">
        <v>294</v>
      </c>
      <c r="C60" s="22" t="s">
        <v>295</v>
      </c>
      <c r="D60" s="23" t="s">
        <v>296</v>
      </c>
      <c r="E60" s="23" t="s">
        <v>297</v>
      </c>
      <c r="F60" s="24" t="s">
        <v>298</v>
      </c>
      <c r="G60" s="24" t="s">
        <v>299</v>
      </c>
      <c r="H60" s="24" t="s">
        <v>300</v>
      </c>
      <c r="I60" s="33">
        <v>1</v>
      </c>
      <c r="J60" s="26">
        <v>40057</v>
      </c>
      <c r="K60" s="26">
        <v>40420</v>
      </c>
      <c r="L60" s="27">
        <f t="shared" si="0"/>
        <v>51.857142857142854</v>
      </c>
      <c r="M60" s="28"/>
      <c r="N60" s="29">
        <f t="shared" si="1"/>
        <v>0</v>
      </c>
      <c r="O60" s="30">
        <f t="shared" si="2"/>
        <v>0</v>
      </c>
      <c r="P60" s="31">
        <f t="shared" si="3"/>
        <v>0</v>
      </c>
      <c r="Q60" s="31">
        <f t="shared" si="4"/>
        <v>0</v>
      </c>
      <c r="R60" s="32"/>
      <c r="S60" s="32"/>
      <c r="T60" s="34" t="s">
        <v>446</v>
      </c>
    </row>
    <row r="61" spans="1:20" ht="53.25" customHeight="1">
      <c r="A61" s="21">
        <v>47</v>
      </c>
      <c r="B61" s="22" t="s">
        <v>301</v>
      </c>
      <c r="C61" s="22" t="s">
        <v>302</v>
      </c>
      <c r="D61" s="23" t="s">
        <v>303</v>
      </c>
      <c r="E61" s="23" t="s">
        <v>304</v>
      </c>
      <c r="F61" s="24" t="s">
        <v>305</v>
      </c>
      <c r="G61" s="24" t="s">
        <v>306</v>
      </c>
      <c r="H61" s="24" t="s">
        <v>293</v>
      </c>
      <c r="I61" s="33">
        <v>1</v>
      </c>
      <c r="J61" s="26">
        <v>40057</v>
      </c>
      <c r="K61" s="26">
        <v>40420</v>
      </c>
      <c r="L61" s="27">
        <f t="shared" si="0"/>
        <v>51.857142857142854</v>
      </c>
      <c r="M61" s="28"/>
      <c r="N61" s="29">
        <f t="shared" si="1"/>
        <v>0</v>
      </c>
      <c r="O61" s="30">
        <f t="shared" si="2"/>
        <v>0</v>
      </c>
      <c r="P61" s="31">
        <f t="shared" si="3"/>
        <v>0</v>
      </c>
      <c r="Q61" s="31">
        <f t="shared" si="4"/>
        <v>0</v>
      </c>
      <c r="R61" s="32"/>
      <c r="S61" s="32"/>
      <c r="T61" s="34" t="s">
        <v>447</v>
      </c>
    </row>
    <row r="62" spans="1:20" ht="60.75" customHeight="1">
      <c r="A62" s="21">
        <v>48</v>
      </c>
      <c r="B62" s="22" t="s">
        <v>307</v>
      </c>
      <c r="C62" s="22" t="s">
        <v>308</v>
      </c>
      <c r="D62" s="23" t="s">
        <v>276</v>
      </c>
      <c r="E62" s="23" t="s">
        <v>309</v>
      </c>
      <c r="F62" s="24" t="s">
        <v>310</v>
      </c>
      <c r="G62" s="24" t="s">
        <v>311</v>
      </c>
      <c r="H62" s="24" t="s">
        <v>312</v>
      </c>
      <c r="I62" s="33">
        <v>1</v>
      </c>
      <c r="J62" s="26">
        <v>40057</v>
      </c>
      <c r="K62" s="26">
        <v>40420</v>
      </c>
      <c r="L62" s="27">
        <f t="shared" si="0"/>
        <v>51.857142857142854</v>
      </c>
      <c r="M62" s="28"/>
      <c r="N62" s="29">
        <f t="shared" si="1"/>
        <v>0</v>
      </c>
      <c r="O62" s="30">
        <f t="shared" si="2"/>
        <v>0</v>
      </c>
      <c r="P62" s="31">
        <f t="shared" si="3"/>
        <v>0</v>
      </c>
      <c r="Q62" s="31">
        <f t="shared" si="4"/>
        <v>0</v>
      </c>
      <c r="R62" s="32"/>
      <c r="S62" s="32"/>
      <c r="T62" s="34" t="s">
        <v>448</v>
      </c>
    </row>
    <row r="63" spans="1:20" ht="41.25" customHeight="1">
      <c r="A63" s="84">
        <v>49</v>
      </c>
      <c r="B63" s="86" t="s">
        <v>313</v>
      </c>
      <c r="C63" s="86" t="s">
        <v>314</v>
      </c>
      <c r="D63" s="84" t="s">
        <v>169</v>
      </c>
      <c r="E63" s="82" t="s">
        <v>315</v>
      </c>
      <c r="F63" s="82" t="s">
        <v>316</v>
      </c>
      <c r="G63" s="36" t="s">
        <v>317</v>
      </c>
      <c r="H63" s="37" t="s">
        <v>318</v>
      </c>
      <c r="I63" s="37">
        <v>1</v>
      </c>
      <c r="J63" s="26">
        <v>40582</v>
      </c>
      <c r="K63" s="26">
        <v>40907</v>
      </c>
      <c r="L63" s="27">
        <f t="shared" si="0"/>
        <v>46.42857142857143</v>
      </c>
      <c r="M63" s="28"/>
      <c r="N63" s="29">
        <f t="shared" si="1"/>
        <v>0</v>
      </c>
      <c r="O63" s="30">
        <f t="shared" si="2"/>
        <v>0</v>
      </c>
      <c r="P63" s="31">
        <f t="shared" si="3"/>
        <v>0</v>
      </c>
      <c r="Q63" s="31">
        <f t="shared" si="4"/>
        <v>0</v>
      </c>
      <c r="R63" s="32"/>
      <c r="S63" s="32"/>
      <c r="T63" s="82" t="s">
        <v>449</v>
      </c>
    </row>
    <row r="64" spans="1:20" ht="53.25" customHeight="1">
      <c r="A64" s="85"/>
      <c r="B64" s="87"/>
      <c r="C64" s="87"/>
      <c r="D64" s="85"/>
      <c r="E64" s="83"/>
      <c r="F64" s="83"/>
      <c r="G64" s="36" t="s">
        <v>319</v>
      </c>
      <c r="H64" s="37" t="s">
        <v>320</v>
      </c>
      <c r="I64" s="37"/>
      <c r="J64" s="26"/>
      <c r="K64" s="26"/>
      <c r="L64" s="27">
        <f t="shared" si="0"/>
        <v>0</v>
      </c>
      <c r="M64" s="28"/>
      <c r="N64" s="29">
        <f t="shared" si="1"/>
        <v>0</v>
      </c>
      <c r="O64" s="30">
        <f t="shared" si="2"/>
        <v>0</v>
      </c>
      <c r="P64" s="31">
        <f t="shared" si="3"/>
        <v>0</v>
      </c>
      <c r="Q64" s="31">
        <f t="shared" si="4"/>
        <v>0</v>
      </c>
      <c r="R64" s="32"/>
      <c r="S64" s="32"/>
      <c r="T64" s="83"/>
    </row>
    <row r="65" spans="1:20" ht="41.25" customHeight="1">
      <c r="A65" s="84">
        <v>50</v>
      </c>
      <c r="B65" s="86" t="s">
        <v>321</v>
      </c>
      <c r="C65" s="86" t="s">
        <v>322</v>
      </c>
      <c r="D65" s="84" t="s">
        <v>276</v>
      </c>
      <c r="E65" s="88" t="s">
        <v>323</v>
      </c>
      <c r="F65" s="36" t="s">
        <v>324</v>
      </c>
      <c r="G65" s="38" t="s">
        <v>325</v>
      </c>
      <c r="H65" s="37" t="s">
        <v>286</v>
      </c>
      <c r="I65" s="37">
        <v>100</v>
      </c>
      <c r="J65" s="26">
        <v>40238</v>
      </c>
      <c r="K65" s="26">
        <v>40543</v>
      </c>
      <c r="L65" s="27">
        <f t="shared" si="0"/>
        <v>43.57142857142857</v>
      </c>
      <c r="M65" s="28"/>
      <c r="N65" s="29">
        <f t="shared" si="1"/>
        <v>0</v>
      </c>
      <c r="O65" s="30">
        <f t="shared" si="2"/>
        <v>0</v>
      </c>
      <c r="P65" s="31">
        <f t="shared" si="3"/>
        <v>0</v>
      </c>
      <c r="Q65" s="31">
        <f t="shared" si="4"/>
        <v>0</v>
      </c>
      <c r="R65" s="32"/>
      <c r="S65" s="32"/>
      <c r="T65" s="36" t="s">
        <v>450</v>
      </c>
    </row>
    <row r="66" spans="1:20" ht="41.25" customHeight="1">
      <c r="A66" s="85"/>
      <c r="B66" s="87"/>
      <c r="C66" s="87"/>
      <c r="D66" s="85"/>
      <c r="E66" s="89"/>
      <c r="F66" s="36" t="s">
        <v>326</v>
      </c>
      <c r="G66" s="38" t="s">
        <v>327</v>
      </c>
      <c r="H66" s="37" t="s">
        <v>286</v>
      </c>
      <c r="I66" s="37">
        <v>100</v>
      </c>
      <c r="J66" s="26">
        <v>40551</v>
      </c>
      <c r="K66" s="26">
        <v>40602</v>
      </c>
      <c r="L66" s="27">
        <f t="shared" si="0"/>
        <v>7.285714285714286</v>
      </c>
      <c r="M66" s="28"/>
      <c r="N66" s="29">
        <f t="shared" si="1"/>
        <v>0</v>
      </c>
      <c r="O66" s="30">
        <f t="shared" si="2"/>
        <v>0</v>
      </c>
      <c r="P66" s="31">
        <f t="shared" si="3"/>
        <v>0</v>
      </c>
      <c r="Q66" s="31">
        <f t="shared" si="4"/>
        <v>0</v>
      </c>
      <c r="R66" s="32"/>
      <c r="S66" s="32"/>
      <c r="T66" s="36" t="s">
        <v>451</v>
      </c>
    </row>
    <row r="67" spans="1:20" s="133" customFormat="1" ht="84.75" customHeight="1">
      <c r="A67" s="121">
        <v>51</v>
      </c>
      <c r="B67" s="122" t="s">
        <v>328</v>
      </c>
      <c r="C67" s="137" t="s">
        <v>329</v>
      </c>
      <c r="D67" s="138" t="s">
        <v>330</v>
      </c>
      <c r="E67" s="139" t="s">
        <v>331</v>
      </c>
      <c r="F67" s="140" t="s">
        <v>332</v>
      </c>
      <c r="G67" s="140" t="s">
        <v>333</v>
      </c>
      <c r="H67" s="141" t="s">
        <v>286</v>
      </c>
      <c r="I67" s="141">
        <v>80</v>
      </c>
      <c r="J67" s="126">
        <v>40057</v>
      </c>
      <c r="K67" s="126">
        <v>40178</v>
      </c>
      <c r="L67" s="127">
        <f t="shared" si="0"/>
        <v>17.285714285714285</v>
      </c>
      <c r="M67" s="128" t="s">
        <v>469</v>
      </c>
      <c r="N67" s="129">
        <f t="shared" si="1"/>
        <v>1</v>
      </c>
      <c r="O67" s="130">
        <f t="shared" si="2"/>
        <v>17.285714285714285</v>
      </c>
      <c r="P67" s="131">
        <f t="shared" si="3"/>
        <v>17.285714285714285</v>
      </c>
      <c r="Q67" s="131">
        <f t="shared" si="4"/>
        <v>17.285714285714285</v>
      </c>
      <c r="R67" s="134"/>
      <c r="S67" s="134"/>
      <c r="T67" s="140" t="s">
        <v>451</v>
      </c>
    </row>
    <row r="68" spans="1:20" ht="146.25" customHeight="1">
      <c r="A68" s="21">
        <v>52</v>
      </c>
      <c r="B68" s="22" t="s">
        <v>334</v>
      </c>
      <c r="C68" s="39" t="s">
        <v>335</v>
      </c>
      <c r="D68" s="40" t="s">
        <v>336</v>
      </c>
      <c r="E68" s="36" t="s">
        <v>337</v>
      </c>
      <c r="F68" s="36"/>
      <c r="G68" s="38" t="s">
        <v>338</v>
      </c>
      <c r="H68" s="37"/>
      <c r="I68" s="37"/>
      <c r="J68" s="26"/>
      <c r="K68" s="26"/>
      <c r="L68" s="27">
        <f t="shared" si="0"/>
        <v>0</v>
      </c>
      <c r="M68" s="28"/>
      <c r="N68" s="29">
        <f t="shared" si="1"/>
        <v>0</v>
      </c>
      <c r="O68" s="30">
        <f t="shared" si="2"/>
        <v>0</v>
      </c>
      <c r="P68" s="31">
        <f t="shared" si="3"/>
        <v>0</v>
      </c>
      <c r="Q68" s="31">
        <f t="shared" si="4"/>
        <v>0</v>
      </c>
      <c r="R68" s="32"/>
      <c r="S68" s="32"/>
      <c r="T68" s="36" t="s">
        <v>451</v>
      </c>
    </row>
    <row r="69" spans="1:20" ht="180" customHeight="1">
      <c r="A69" s="21">
        <v>53</v>
      </c>
      <c r="B69" s="22" t="s">
        <v>339</v>
      </c>
      <c r="C69" s="39" t="s">
        <v>340</v>
      </c>
      <c r="D69" s="40" t="s">
        <v>341</v>
      </c>
      <c r="E69" s="36" t="s">
        <v>342</v>
      </c>
      <c r="F69" s="36"/>
      <c r="G69" s="38" t="s">
        <v>338</v>
      </c>
      <c r="H69" s="37"/>
      <c r="I69" s="37"/>
      <c r="J69" s="26"/>
      <c r="K69" s="26"/>
      <c r="L69" s="27">
        <f t="shared" si="0"/>
        <v>0</v>
      </c>
      <c r="M69" s="28"/>
      <c r="N69" s="29">
        <f t="shared" si="1"/>
        <v>0</v>
      </c>
      <c r="O69" s="30">
        <f t="shared" si="2"/>
        <v>0</v>
      </c>
      <c r="P69" s="31">
        <f t="shared" si="3"/>
        <v>0</v>
      </c>
      <c r="Q69" s="31">
        <f t="shared" si="4"/>
        <v>0</v>
      </c>
      <c r="R69" s="32"/>
      <c r="S69" s="32"/>
      <c r="T69" s="41"/>
    </row>
    <row r="70" spans="1:20" s="133" customFormat="1" ht="41.25" customHeight="1">
      <c r="A70" s="142">
        <v>54</v>
      </c>
      <c r="B70" s="86" t="s">
        <v>343</v>
      </c>
      <c r="C70" s="86" t="s">
        <v>340</v>
      </c>
      <c r="D70" s="84" t="s">
        <v>341</v>
      </c>
      <c r="E70" s="82" t="s">
        <v>471</v>
      </c>
      <c r="F70" s="82" t="s">
        <v>344</v>
      </c>
      <c r="G70" s="140" t="s">
        <v>345</v>
      </c>
      <c r="H70" s="141" t="s">
        <v>286</v>
      </c>
      <c r="I70" s="141">
        <v>100</v>
      </c>
      <c r="J70" s="126">
        <v>40057</v>
      </c>
      <c r="K70" s="126">
        <v>40117</v>
      </c>
      <c r="L70" s="127">
        <f t="shared" si="0"/>
        <v>8.571428571428571</v>
      </c>
      <c r="M70" s="128" t="s">
        <v>470</v>
      </c>
      <c r="N70" s="129">
        <f t="shared" si="1"/>
        <v>1</v>
      </c>
      <c r="O70" s="130">
        <f t="shared" si="2"/>
        <v>8.571428571428571</v>
      </c>
      <c r="P70" s="131">
        <f t="shared" si="3"/>
        <v>8.571428571428571</v>
      </c>
      <c r="Q70" s="131">
        <f t="shared" si="4"/>
        <v>8.571428571428571</v>
      </c>
      <c r="R70" s="134"/>
      <c r="S70" s="134"/>
      <c r="T70" s="140" t="s">
        <v>449</v>
      </c>
    </row>
    <row r="71" spans="1:20" s="133" customFormat="1" ht="73.5" customHeight="1">
      <c r="A71" s="143"/>
      <c r="B71" s="87"/>
      <c r="C71" s="87"/>
      <c r="D71" s="85"/>
      <c r="E71" s="103"/>
      <c r="F71" s="83"/>
      <c r="G71" s="140" t="s">
        <v>346</v>
      </c>
      <c r="H71" s="141" t="s">
        <v>90</v>
      </c>
      <c r="I71" s="141">
        <v>1</v>
      </c>
      <c r="J71" s="126">
        <v>40118</v>
      </c>
      <c r="K71" s="126">
        <v>40178</v>
      </c>
      <c r="L71" s="127">
        <f t="shared" si="0"/>
        <v>8.571428571428571</v>
      </c>
      <c r="M71" s="128" t="s">
        <v>468</v>
      </c>
      <c r="N71" s="129">
        <f t="shared" si="1"/>
        <v>1</v>
      </c>
      <c r="O71" s="130">
        <f t="shared" si="2"/>
        <v>8.571428571428571</v>
      </c>
      <c r="P71" s="131">
        <f t="shared" si="3"/>
        <v>8.571428571428571</v>
      </c>
      <c r="Q71" s="131">
        <f t="shared" si="4"/>
        <v>8.571428571428571</v>
      </c>
      <c r="R71" s="134"/>
      <c r="S71" s="134"/>
      <c r="T71" s="140" t="s">
        <v>451</v>
      </c>
    </row>
    <row r="72" spans="1:20" ht="150.75" customHeight="1">
      <c r="A72" s="42">
        <v>55</v>
      </c>
      <c r="B72" s="22" t="s">
        <v>347</v>
      </c>
      <c r="C72" s="39" t="s">
        <v>348</v>
      </c>
      <c r="D72" s="40" t="s">
        <v>349</v>
      </c>
      <c r="E72" s="38" t="s">
        <v>350</v>
      </c>
      <c r="F72" s="36" t="s">
        <v>351</v>
      </c>
      <c r="G72" s="38" t="s">
        <v>352</v>
      </c>
      <c r="H72" s="37" t="s">
        <v>353</v>
      </c>
      <c r="I72" s="37">
        <v>1</v>
      </c>
      <c r="J72" s="26">
        <v>40057</v>
      </c>
      <c r="K72" s="26">
        <v>40420</v>
      </c>
      <c r="L72" s="27">
        <f t="shared" si="0"/>
        <v>51.857142857142854</v>
      </c>
      <c r="M72" s="28"/>
      <c r="N72" s="29">
        <f t="shared" si="1"/>
        <v>0</v>
      </c>
      <c r="O72" s="30">
        <f t="shared" si="2"/>
        <v>0</v>
      </c>
      <c r="P72" s="31">
        <f t="shared" si="3"/>
        <v>0</v>
      </c>
      <c r="Q72" s="31">
        <f t="shared" si="4"/>
        <v>0</v>
      </c>
      <c r="R72" s="32"/>
      <c r="S72" s="32"/>
      <c r="T72" s="23" t="s">
        <v>436</v>
      </c>
    </row>
    <row r="73" spans="1:19" ht="81" customHeight="1">
      <c r="A73" s="42">
        <v>56</v>
      </c>
      <c r="B73" s="22" t="s">
        <v>354</v>
      </c>
      <c r="C73" s="39" t="s">
        <v>355</v>
      </c>
      <c r="D73" s="40" t="s">
        <v>356</v>
      </c>
      <c r="E73" s="36" t="s">
        <v>357</v>
      </c>
      <c r="F73" s="36"/>
      <c r="G73" s="38" t="s">
        <v>338</v>
      </c>
      <c r="H73" s="37"/>
      <c r="I73" s="37"/>
      <c r="J73" s="26"/>
      <c r="K73" s="26"/>
      <c r="L73" s="27">
        <f t="shared" si="0"/>
        <v>0</v>
      </c>
      <c r="M73" s="28"/>
      <c r="N73" s="29">
        <f t="shared" si="1"/>
        <v>0</v>
      </c>
      <c r="O73" s="30">
        <f t="shared" si="2"/>
        <v>0</v>
      </c>
      <c r="P73" s="31">
        <f t="shared" si="3"/>
        <v>0</v>
      </c>
      <c r="Q73" s="31">
        <f t="shared" si="4"/>
        <v>0</v>
      </c>
      <c r="R73" s="32"/>
      <c r="S73" s="32"/>
    </row>
    <row r="74" spans="1:20" s="133" customFormat="1" ht="41.25" customHeight="1">
      <c r="A74" s="84">
        <v>57</v>
      </c>
      <c r="B74" s="86" t="s">
        <v>358</v>
      </c>
      <c r="C74" s="86" t="s">
        <v>359</v>
      </c>
      <c r="D74" s="84" t="s">
        <v>336</v>
      </c>
      <c r="E74" s="82" t="s">
        <v>360</v>
      </c>
      <c r="F74" s="140" t="s">
        <v>361</v>
      </c>
      <c r="G74" s="140" t="s">
        <v>362</v>
      </c>
      <c r="H74" s="141" t="s">
        <v>286</v>
      </c>
      <c r="I74" s="141">
        <v>100</v>
      </c>
      <c r="J74" s="126">
        <v>40057</v>
      </c>
      <c r="K74" s="126">
        <v>40178</v>
      </c>
      <c r="L74" s="127">
        <f t="shared" si="0"/>
        <v>17.285714285714285</v>
      </c>
      <c r="M74" s="128" t="s">
        <v>472</v>
      </c>
      <c r="N74" s="129">
        <f t="shared" si="1"/>
        <v>0.5</v>
      </c>
      <c r="O74" s="130">
        <f t="shared" si="2"/>
        <v>8.642857142857142</v>
      </c>
      <c r="P74" s="131">
        <f t="shared" si="3"/>
        <v>8.642857142857142</v>
      </c>
      <c r="Q74" s="131">
        <f t="shared" si="4"/>
        <v>17.285714285714285</v>
      </c>
      <c r="R74" s="134"/>
      <c r="S74" s="134"/>
      <c r="T74" s="140" t="s">
        <v>452</v>
      </c>
    </row>
    <row r="75" spans="1:20" s="133" customFormat="1" ht="75.75" customHeight="1">
      <c r="A75" s="85"/>
      <c r="B75" s="87"/>
      <c r="C75" s="87"/>
      <c r="D75" s="85"/>
      <c r="E75" s="83"/>
      <c r="F75" s="140" t="s">
        <v>363</v>
      </c>
      <c r="G75" s="139" t="s">
        <v>364</v>
      </c>
      <c r="H75" s="141" t="s">
        <v>97</v>
      </c>
      <c r="I75" s="141">
        <v>1</v>
      </c>
      <c r="J75" s="126">
        <v>40120</v>
      </c>
      <c r="K75" s="126">
        <v>40178</v>
      </c>
      <c r="L75" s="127">
        <f t="shared" si="0"/>
        <v>8.285714285714286</v>
      </c>
      <c r="M75" s="128" t="s">
        <v>468</v>
      </c>
      <c r="N75" s="129">
        <f t="shared" si="1"/>
        <v>1</v>
      </c>
      <c r="O75" s="130">
        <f t="shared" si="2"/>
        <v>8.285714285714286</v>
      </c>
      <c r="P75" s="131">
        <f t="shared" si="3"/>
        <v>8.285714285714286</v>
      </c>
      <c r="Q75" s="131">
        <f t="shared" si="4"/>
        <v>8.285714285714286</v>
      </c>
      <c r="R75" s="134"/>
      <c r="S75" s="134"/>
      <c r="T75" s="140" t="s">
        <v>453</v>
      </c>
    </row>
    <row r="76" spans="1:20" s="133" customFormat="1" ht="153" customHeight="1">
      <c r="A76" s="121">
        <v>58</v>
      </c>
      <c r="B76" s="122" t="s">
        <v>365</v>
      </c>
      <c r="C76" s="137" t="s">
        <v>366</v>
      </c>
      <c r="D76" s="138" t="s">
        <v>336</v>
      </c>
      <c r="E76" s="140" t="s">
        <v>367</v>
      </c>
      <c r="F76" s="140" t="s">
        <v>363</v>
      </c>
      <c r="G76" s="139" t="s">
        <v>364</v>
      </c>
      <c r="H76" s="141" t="s">
        <v>97</v>
      </c>
      <c r="I76" s="141">
        <v>1</v>
      </c>
      <c r="J76" s="126">
        <v>40120</v>
      </c>
      <c r="K76" s="126">
        <v>40178</v>
      </c>
      <c r="L76" s="127">
        <f t="shared" si="0"/>
        <v>8.285714285714286</v>
      </c>
      <c r="M76" s="128" t="s">
        <v>468</v>
      </c>
      <c r="N76" s="129">
        <f t="shared" si="1"/>
        <v>1</v>
      </c>
      <c r="O76" s="130">
        <f t="shared" si="2"/>
        <v>8.285714285714286</v>
      </c>
      <c r="P76" s="131">
        <f t="shared" si="3"/>
        <v>8.285714285714286</v>
      </c>
      <c r="Q76" s="131">
        <f t="shared" si="4"/>
        <v>8.285714285714286</v>
      </c>
      <c r="R76" s="134"/>
      <c r="S76" s="134"/>
      <c r="T76" s="140" t="s">
        <v>453</v>
      </c>
    </row>
    <row r="77" spans="1:20" ht="124.5" customHeight="1">
      <c r="A77" s="21">
        <v>59</v>
      </c>
      <c r="B77" s="22" t="s">
        <v>368</v>
      </c>
      <c r="C77" s="39" t="s">
        <v>369</v>
      </c>
      <c r="D77" s="40" t="s">
        <v>336</v>
      </c>
      <c r="E77" s="23" t="s">
        <v>370</v>
      </c>
      <c r="F77" s="43" t="s">
        <v>371</v>
      </c>
      <c r="G77" s="43" t="s">
        <v>89</v>
      </c>
      <c r="H77" s="43" t="s">
        <v>90</v>
      </c>
      <c r="I77" s="25">
        <v>1</v>
      </c>
      <c r="J77" s="26">
        <v>40057</v>
      </c>
      <c r="K77" s="26">
        <v>40420</v>
      </c>
      <c r="L77" s="27">
        <f t="shared" si="0"/>
        <v>51.857142857142854</v>
      </c>
      <c r="M77" s="28"/>
      <c r="N77" s="29">
        <f t="shared" si="1"/>
        <v>0</v>
      </c>
      <c r="O77" s="30">
        <f t="shared" si="2"/>
        <v>0</v>
      </c>
      <c r="P77" s="31">
        <f t="shared" si="3"/>
        <v>0</v>
      </c>
      <c r="Q77" s="31">
        <f t="shared" si="4"/>
        <v>0</v>
      </c>
      <c r="R77" s="32"/>
      <c r="S77" s="32"/>
      <c r="T77" s="36" t="s">
        <v>451</v>
      </c>
    </row>
    <row r="78" spans="1:20" s="133" customFormat="1" ht="93" customHeight="1">
      <c r="A78" s="157">
        <v>60</v>
      </c>
      <c r="B78" s="122" t="s">
        <v>372</v>
      </c>
      <c r="C78" s="137" t="s">
        <v>373</v>
      </c>
      <c r="D78" s="138" t="s">
        <v>374</v>
      </c>
      <c r="E78" s="139" t="s">
        <v>375</v>
      </c>
      <c r="F78" s="140" t="s">
        <v>376</v>
      </c>
      <c r="G78" s="139" t="s">
        <v>377</v>
      </c>
      <c r="H78" s="141" t="s">
        <v>286</v>
      </c>
      <c r="I78" s="141">
        <v>100</v>
      </c>
      <c r="J78" s="126">
        <v>40057</v>
      </c>
      <c r="K78" s="126">
        <v>40178</v>
      </c>
      <c r="L78" s="127">
        <f t="shared" si="0"/>
        <v>17.285714285714285</v>
      </c>
      <c r="M78" s="128" t="s">
        <v>470</v>
      </c>
      <c r="N78" s="129">
        <f t="shared" si="1"/>
        <v>1</v>
      </c>
      <c r="O78" s="130">
        <f t="shared" si="2"/>
        <v>17.285714285714285</v>
      </c>
      <c r="P78" s="131">
        <f t="shared" si="3"/>
        <v>17.285714285714285</v>
      </c>
      <c r="Q78" s="131">
        <f t="shared" si="4"/>
        <v>17.285714285714285</v>
      </c>
      <c r="R78" s="134"/>
      <c r="S78" s="134"/>
      <c r="T78" s="140" t="s">
        <v>452</v>
      </c>
    </row>
    <row r="79" spans="1:20" ht="92.25" customHeight="1">
      <c r="A79" s="21">
        <v>61</v>
      </c>
      <c r="B79" s="22" t="s">
        <v>378</v>
      </c>
      <c r="C79" s="39" t="s">
        <v>379</v>
      </c>
      <c r="D79" s="40" t="s">
        <v>380</v>
      </c>
      <c r="E79" s="38" t="s">
        <v>381</v>
      </c>
      <c r="F79" s="36" t="s">
        <v>382</v>
      </c>
      <c r="G79" s="38" t="s">
        <v>383</v>
      </c>
      <c r="H79" s="37" t="s">
        <v>384</v>
      </c>
      <c r="I79" s="45">
        <v>1</v>
      </c>
      <c r="J79" s="26">
        <v>40057</v>
      </c>
      <c r="K79" s="26">
        <v>40420</v>
      </c>
      <c r="L79" s="27">
        <f t="shared" si="0"/>
        <v>51.857142857142854</v>
      </c>
      <c r="M79" s="28"/>
      <c r="N79" s="29">
        <f t="shared" si="1"/>
        <v>0</v>
      </c>
      <c r="O79" s="30">
        <f t="shared" si="2"/>
        <v>0</v>
      </c>
      <c r="P79" s="31">
        <f t="shared" si="3"/>
        <v>0</v>
      </c>
      <c r="Q79" s="31">
        <f t="shared" si="4"/>
        <v>0</v>
      </c>
      <c r="R79" s="32"/>
      <c r="S79" s="32"/>
      <c r="T79" s="34" t="s">
        <v>454</v>
      </c>
    </row>
    <row r="80" spans="1:20" ht="81" customHeight="1">
      <c r="A80" s="21">
        <v>62</v>
      </c>
      <c r="B80" s="22" t="s">
        <v>385</v>
      </c>
      <c r="C80" s="39" t="s">
        <v>386</v>
      </c>
      <c r="D80" s="40" t="s">
        <v>336</v>
      </c>
      <c r="E80" s="38" t="s">
        <v>387</v>
      </c>
      <c r="F80" s="36" t="s">
        <v>388</v>
      </c>
      <c r="G80" s="38" t="s">
        <v>389</v>
      </c>
      <c r="H80" s="37" t="s">
        <v>390</v>
      </c>
      <c r="I80" s="45">
        <v>1</v>
      </c>
      <c r="J80" s="26">
        <v>40057</v>
      </c>
      <c r="K80" s="26">
        <v>40420</v>
      </c>
      <c r="L80" s="27">
        <f aca="true" t="shared" si="5" ref="L80:L90">(+K80-J80)/7</f>
        <v>51.857142857142854</v>
      </c>
      <c r="M80" s="28"/>
      <c r="N80" s="29">
        <f aca="true" t="shared" si="6" ref="N80:N90">IF(J80=0,0,+M80/I80)</f>
        <v>0</v>
      </c>
      <c r="O80" s="30">
        <f aca="true" t="shared" si="7" ref="O80:O90">+L80*N80</f>
        <v>0</v>
      </c>
      <c r="P80" s="31">
        <f aca="true" t="shared" si="8" ref="P80:P90">IF(K80&lt;=$P$10,O80,0)</f>
        <v>0</v>
      </c>
      <c r="Q80" s="31">
        <f aca="true" t="shared" si="9" ref="Q80:Q90">IF($P$10&gt;=K80,L80,0)</f>
        <v>0</v>
      </c>
      <c r="R80" s="32"/>
      <c r="S80" s="32"/>
      <c r="T80" s="34" t="s">
        <v>454</v>
      </c>
    </row>
    <row r="81" spans="1:20" ht="124.5" customHeight="1">
      <c r="A81" s="21">
        <v>63</v>
      </c>
      <c r="B81" s="22" t="s">
        <v>391</v>
      </c>
      <c r="C81" s="39" t="s">
        <v>392</v>
      </c>
      <c r="D81" s="40" t="s">
        <v>336</v>
      </c>
      <c r="E81" s="38" t="s">
        <v>393</v>
      </c>
      <c r="F81" s="36" t="s">
        <v>394</v>
      </c>
      <c r="G81" s="38" t="s">
        <v>395</v>
      </c>
      <c r="H81" s="37" t="s">
        <v>390</v>
      </c>
      <c r="I81" s="37">
        <v>1</v>
      </c>
      <c r="J81" s="26">
        <v>40057</v>
      </c>
      <c r="K81" s="26">
        <v>40420</v>
      </c>
      <c r="L81" s="27">
        <f t="shared" si="5"/>
        <v>51.857142857142854</v>
      </c>
      <c r="M81" s="28"/>
      <c r="N81" s="29">
        <f t="shared" si="6"/>
        <v>0</v>
      </c>
      <c r="O81" s="30">
        <f t="shared" si="7"/>
        <v>0</v>
      </c>
      <c r="P81" s="31">
        <f t="shared" si="8"/>
        <v>0</v>
      </c>
      <c r="Q81" s="31">
        <f t="shared" si="9"/>
        <v>0</v>
      </c>
      <c r="R81" s="32"/>
      <c r="S81" s="32"/>
      <c r="T81" s="34"/>
    </row>
    <row r="82" spans="1:20" ht="104.25" customHeight="1">
      <c r="A82" s="21">
        <v>64</v>
      </c>
      <c r="B82" s="22" t="s">
        <v>396</v>
      </c>
      <c r="C82" s="39" t="s">
        <v>397</v>
      </c>
      <c r="D82" s="40" t="s">
        <v>336</v>
      </c>
      <c r="E82" s="38" t="s">
        <v>387</v>
      </c>
      <c r="F82" s="36" t="s">
        <v>388</v>
      </c>
      <c r="G82" s="38" t="s">
        <v>389</v>
      </c>
      <c r="H82" s="37" t="s">
        <v>390</v>
      </c>
      <c r="I82" s="45">
        <v>1</v>
      </c>
      <c r="J82" s="26">
        <v>40057</v>
      </c>
      <c r="K82" s="26">
        <v>40420</v>
      </c>
      <c r="L82" s="27">
        <f t="shared" si="5"/>
        <v>51.857142857142854</v>
      </c>
      <c r="M82" s="28"/>
      <c r="N82" s="29">
        <f t="shared" si="6"/>
        <v>0</v>
      </c>
      <c r="O82" s="30">
        <f t="shared" si="7"/>
        <v>0</v>
      </c>
      <c r="P82" s="31">
        <f t="shared" si="8"/>
        <v>0</v>
      </c>
      <c r="Q82" s="31">
        <f t="shared" si="9"/>
        <v>0</v>
      </c>
      <c r="R82" s="32"/>
      <c r="S82" s="32"/>
      <c r="T82" s="34" t="s">
        <v>459</v>
      </c>
    </row>
    <row r="83" spans="1:20" s="133" customFormat="1" ht="74.25" customHeight="1">
      <c r="A83" s="121">
        <v>65</v>
      </c>
      <c r="B83" s="122" t="s">
        <v>398</v>
      </c>
      <c r="C83" s="137" t="s">
        <v>399</v>
      </c>
      <c r="D83" s="138" t="s">
        <v>336</v>
      </c>
      <c r="E83" s="139" t="s">
        <v>400</v>
      </c>
      <c r="F83" s="140" t="s">
        <v>401</v>
      </c>
      <c r="G83" s="139" t="s">
        <v>377</v>
      </c>
      <c r="H83" s="141" t="s">
        <v>286</v>
      </c>
      <c r="I83" s="141">
        <v>100</v>
      </c>
      <c r="J83" s="126">
        <v>40057</v>
      </c>
      <c r="K83" s="126">
        <v>40420</v>
      </c>
      <c r="L83" s="127">
        <f t="shared" si="5"/>
        <v>51.857142857142854</v>
      </c>
      <c r="M83" s="128" t="s">
        <v>470</v>
      </c>
      <c r="N83" s="129">
        <f t="shared" si="6"/>
        <v>1</v>
      </c>
      <c r="O83" s="130">
        <f t="shared" si="7"/>
        <v>51.857142857142854</v>
      </c>
      <c r="P83" s="131">
        <f t="shared" si="8"/>
        <v>0</v>
      </c>
      <c r="Q83" s="131">
        <f t="shared" si="9"/>
        <v>0</v>
      </c>
      <c r="R83" s="134"/>
      <c r="S83" s="134"/>
      <c r="T83" s="140" t="s">
        <v>452</v>
      </c>
    </row>
    <row r="84" spans="1:20" ht="120" customHeight="1">
      <c r="A84" s="21">
        <v>66</v>
      </c>
      <c r="B84" s="22" t="s">
        <v>402</v>
      </c>
      <c r="C84" s="39" t="s">
        <v>403</v>
      </c>
      <c r="D84" s="40" t="s">
        <v>336</v>
      </c>
      <c r="E84" s="36" t="s">
        <v>404</v>
      </c>
      <c r="F84" s="36"/>
      <c r="G84" s="38" t="s">
        <v>338</v>
      </c>
      <c r="H84" s="37"/>
      <c r="I84" s="37"/>
      <c r="J84" s="26"/>
      <c r="K84" s="26"/>
      <c r="L84" s="27">
        <f t="shared" si="5"/>
        <v>0</v>
      </c>
      <c r="M84" s="28"/>
      <c r="N84" s="29">
        <f t="shared" si="6"/>
        <v>0</v>
      </c>
      <c r="O84" s="30">
        <f t="shared" si="7"/>
        <v>0</v>
      </c>
      <c r="P84" s="31">
        <f t="shared" si="8"/>
        <v>0</v>
      </c>
      <c r="Q84" s="31">
        <f t="shared" si="9"/>
        <v>0</v>
      </c>
      <c r="R84" s="32"/>
      <c r="S84" s="32"/>
      <c r="T84" s="41"/>
    </row>
    <row r="85" spans="1:20" s="133" customFormat="1" ht="107.25" customHeight="1">
      <c r="A85" s="121">
        <v>67</v>
      </c>
      <c r="B85" s="122" t="s">
        <v>477</v>
      </c>
      <c r="C85" s="137" t="s">
        <v>405</v>
      </c>
      <c r="D85" s="138" t="s">
        <v>336</v>
      </c>
      <c r="E85" s="139" t="s">
        <v>406</v>
      </c>
      <c r="F85" s="140" t="s">
        <v>407</v>
      </c>
      <c r="G85" s="139" t="s">
        <v>408</v>
      </c>
      <c r="H85" s="141" t="s">
        <v>409</v>
      </c>
      <c r="I85" s="141">
        <v>2</v>
      </c>
      <c r="J85" s="126">
        <v>40057</v>
      </c>
      <c r="K85" s="126">
        <v>40420</v>
      </c>
      <c r="L85" s="127">
        <f t="shared" si="5"/>
        <v>51.857142857142854</v>
      </c>
      <c r="M85" s="128" t="s">
        <v>467</v>
      </c>
      <c r="N85" s="129">
        <f t="shared" si="6"/>
        <v>1</v>
      </c>
      <c r="O85" s="130">
        <f t="shared" si="7"/>
        <v>51.857142857142854</v>
      </c>
      <c r="P85" s="131">
        <f t="shared" si="8"/>
        <v>0</v>
      </c>
      <c r="Q85" s="131">
        <f t="shared" si="9"/>
        <v>0</v>
      </c>
      <c r="R85" s="134"/>
      <c r="S85" s="134"/>
      <c r="T85" s="136" t="s">
        <v>455</v>
      </c>
    </row>
    <row r="86" spans="1:20" s="133" customFormat="1" ht="120" customHeight="1">
      <c r="A86" s="101">
        <v>68</v>
      </c>
      <c r="B86" s="101" t="s">
        <v>410</v>
      </c>
      <c r="C86" s="101" t="s">
        <v>411</v>
      </c>
      <c r="D86" s="101" t="s">
        <v>336</v>
      </c>
      <c r="E86" s="139" t="s">
        <v>412</v>
      </c>
      <c r="F86" s="140" t="s">
        <v>413</v>
      </c>
      <c r="G86" s="139" t="s">
        <v>414</v>
      </c>
      <c r="H86" s="141" t="s">
        <v>409</v>
      </c>
      <c r="I86" s="141">
        <v>2</v>
      </c>
      <c r="J86" s="126">
        <v>40057</v>
      </c>
      <c r="K86" s="126">
        <v>40420</v>
      </c>
      <c r="L86" s="127">
        <f t="shared" si="5"/>
        <v>51.857142857142854</v>
      </c>
      <c r="M86" s="128" t="s">
        <v>467</v>
      </c>
      <c r="N86" s="129">
        <f t="shared" si="6"/>
        <v>1</v>
      </c>
      <c r="O86" s="130">
        <f t="shared" si="7"/>
        <v>51.857142857142854</v>
      </c>
      <c r="P86" s="131">
        <f t="shared" si="8"/>
        <v>0</v>
      </c>
      <c r="Q86" s="131">
        <f t="shared" si="9"/>
        <v>0</v>
      </c>
      <c r="R86" s="134"/>
      <c r="S86" s="134"/>
      <c r="T86" s="136" t="s">
        <v>455</v>
      </c>
    </row>
    <row r="87" spans="1:20" s="133" customFormat="1" ht="65.25" customHeight="1">
      <c r="A87" s="102">
        <v>69</v>
      </c>
      <c r="B87" s="102"/>
      <c r="C87" s="102"/>
      <c r="D87" s="102"/>
      <c r="E87" s="139" t="s">
        <v>415</v>
      </c>
      <c r="F87" s="140" t="s">
        <v>416</v>
      </c>
      <c r="G87" s="139" t="s">
        <v>417</v>
      </c>
      <c r="H87" s="141" t="s">
        <v>418</v>
      </c>
      <c r="I87" s="141">
        <v>1</v>
      </c>
      <c r="J87" s="126">
        <v>40057</v>
      </c>
      <c r="K87" s="126">
        <v>40420</v>
      </c>
      <c r="L87" s="127">
        <f t="shared" si="5"/>
        <v>51.857142857142854</v>
      </c>
      <c r="M87" s="128" t="s">
        <v>468</v>
      </c>
      <c r="N87" s="129">
        <f t="shared" si="6"/>
        <v>1</v>
      </c>
      <c r="O87" s="130">
        <f t="shared" si="7"/>
        <v>51.857142857142854</v>
      </c>
      <c r="P87" s="131">
        <f t="shared" si="8"/>
        <v>0</v>
      </c>
      <c r="Q87" s="131">
        <f t="shared" si="9"/>
        <v>0</v>
      </c>
      <c r="R87" s="134"/>
      <c r="S87" s="134"/>
      <c r="T87" s="136" t="s">
        <v>456</v>
      </c>
    </row>
    <row r="88" spans="1:20" s="133" customFormat="1" ht="98.25" customHeight="1">
      <c r="A88" s="121">
        <v>69</v>
      </c>
      <c r="B88" s="122" t="s">
        <v>419</v>
      </c>
      <c r="C88" s="137" t="s">
        <v>420</v>
      </c>
      <c r="D88" s="138" t="s">
        <v>336</v>
      </c>
      <c r="E88" s="139" t="s">
        <v>421</v>
      </c>
      <c r="F88" s="140" t="s">
        <v>422</v>
      </c>
      <c r="G88" s="141" t="s">
        <v>423</v>
      </c>
      <c r="H88" s="141" t="s">
        <v>409</v>
      </c>
      <c r="I88" s="141">
        <v>2</v>
      </c>
      <c r="J88" s="126">
        <v>40086</v>
      </c>
      <c r="K88" s="126">
        <v>40420</v>
      </c>
      <c r="L88" s="127">
        <f t="shared" si="5"/>
        <v>47.714285714285715</v>
      </c>
      <c r="M88" s="128" t="s">
        <v>467</v>
      </c>
      <c r="N88" s="129">
        <f t="shared" si="6"/>
        <v>1</v>
      </c>
      <c r="O88" s="130">
        <f t="shared" si="7"/>
        <v>47.714285714285715</v>
      </c>
      <c r="P88" s="131">
        <f t="shared" si="8"/>
        <v>0</v>
      </c>
      <c r="Q88" s="131">
        <f t="shared" si="9"/>
        <v>0</v>
      </c>
      <c r="R88" s="134"/>
      <c r="S88" s="134"/>
      <c r="T88" s="136" t="s">
        <v>455</v>
      </c>
    </row>
    <row r="89" spans="1:20" ht="74.25" customHeight="1">
      <c r="A89" s="44">
        <v>70</v>
      </c>
      <c r="B89" s="22" t="s">
        <v>424</v>
      </c>
      <c r="C89" s="39" t="s">
        <v>425</v>
      </c>
      <c r="D89" s="40" t="s">
        <v>336</v>
      </c>
      <c r="E89" s="36" t="s">
        <v>426</v>
      </c>
      <c r="F89" s="36"/>
      <c r="G89" s="38" t="s">
        <v>338</v>
      </c>
      <c r="H89" s="37"/>
      <c r="I89" s="37"/>
      <c r="J89" s="26"/>
      <c r="K89" s="26"/>
      <c r="L89" s="27">
        <f t="shared" si="5"/>
        <v>0</v>
      </c>
      <c r="M89" s="28"/>
      <c r="N89" s="29">
        <f t="shared" si="6"/>
        <v>0</v>
      </c>
      <c r="O89" s="30">
        <f t="shared" si="7"/>
        <v>0</v>
      </c>
      <c r="P89" s="31">
        <f t="shared" si="8"/>
        <v>0</v>
      </c>
      <c r="Q89" s="31">
        <f t="shared" si="9"/>
        <v>0</v>
      </c>
      <c r="R89" s="32"/>
      <c r="S89" s="32"/>
      <c r="T89" s="34"/>
    </row>
    <row r="90" spans="1:20" s="133" customFormat="1" ht="92.25" customHeight="1">
      <c r="A90" s="121">
        <v>71</v>
      </c>
      <c r="B90" s="122" t="s">
        <v>427</v>
      </c>
      <c r="C90" s="137" t="s">
        <v>428</v>
      </c>
      <c r="D90" s="138" t="s">
        <v>429</v>
      </c>
      <c r="E90" s="139" t="s">
        <v>430</v>
      </c>
      <c r="F90" s="140" t="s">
        <v>431</v>
      </c>
      <c r="G90" s="139" t="s">
        <v>432</v>
      </c>
      <c r="H90" s="141" t="s">
        <v>433</v>
      </c>
      <c r="I90" s="141">
        <v>1</v>
      </c>
      <c r="J90" s="126">
        <v>40059</v>
      </c>
      <c r="K90" s="126">
        <v>40178</v>
      </c>
      <c r="L90" s="127">
        <f t="shared" si="5"/>
        <v>17</v>
      </c>
      <c r="M90" s="128" t="s">
        <v>468</v>
      </c>
      <c r="N90" s="129">
        <f t="shared" si="6"/>
        <v>1</v>
      </c>
      <c r="O90" s="130">
        <f t="shared" si="7"/>
        <v>17</v>
      </c>
      <c r="P90" s="131">
        <f t="shared" si="8"/>
        <v>17</v>
      </c>
      <c r="Q90" s="131">
        <f t="shared" si="9"/>
        <v>17</v>
      </c>
      <c r="R90" s="134"/>
      <c r="S90" s="134"/>
      <c r="T90" s="123" t="s">
        <v>436</v>
      </c>
    </row>
    <row r="91" spans="1:20" ht="37.5" customHeight="1">
      <c r="A91" s="44"/>
      <c r="B91" s="46"/>
      <c r="C91" s="47"/>
      <c r="D91" s="48"/>
      <c r="E91" s="49"/>
      <c r="F91" s="50"/>
      <c r="G91" s="49"/>
      <c r="H91" s="51"/>
      <c r="I91" s="51"/>
      <c r="J91" s="52"/>
      <c r="K91" s="52"/>
      <c r="L91" s="27"/>
      <c r="M91" s="28"/>
      <c r="N91" s="29"/>
      <c r="O91" s="30"/>
      <c r="P91" s="31"/>
      <c r="Q91" s="31"/>
      <c r="R91" s="20"/>
      <c r="S91" s="20"/>
      <c r="T91" s="23"/>
    </row>
    <row r="92" spans="1:19" ht="15">
      <c r="A92" s="53"/>
      <c r="B92" s="54"/>
      <c r="C92" s="54"/>
      <c r="D92" s="54"/>
      <c r="E92" s="54"/>
      <c r="F92" s="54"/>
      <c r="G92" s="54"/>
      <c r="H92" s="55"/>
      <c r="I92" s="56"/>
      <c r="J92" s="57"/>
      <c r="K92" s="57"/>
      <c r="L92" s="58"/>
      <c r="M92" s="59"/>
      <c r="N92" s="60"/>
      <c r="O92" s="61"/>
      <c r="P92" s="31"/>
      <c r="Q92" s="31"/>
      <c r="R92" s="62"/>
      <c r="S92" s="20"/>
    </row>
    <row r="93" spans="1:19" ht="15.75">
      <c r="A93" s="115" t="s">
        <v>32</v>
      </c>
      <c r="B93" s="116"/>
      <c r="C93" s="116"/>
      <c r="D93" s="116"/>
      <c r="E93" s="116"/>
      <c r="F93" s="116"/>
      <c r="G93" s="116"/>
      <c r="H93" s="116"/>
      <c r="I93" s="116"/>
      <c r="J93" s="116"/>
      <c r="K93" s="116"/>
      <c r="L93" s="116"/>
      <c r="M93" s="116"/>
      <c r="N93" s="117"/>
      <c r="O93" s="63">
        <f>SUM(O16:O91)</f>
        <v>760.8471428571428</v>
      </c>
      <c r="P93" s="30">
        <f>SUM(P16:P91)</f>
        <v>127.29000000000002</v>
      </c>
      <c r="Q93" s="30">
        <f>SUM(Q16:Q91)</f>
        <v>171.71428571428567</v>
      </c>
      <c r="R93" s="118"/>
      <c r="S93" s="118"/>
    </row>
    <row r="94" spans="1:18" ht="15">
      <c r="A94" s="64"/>
      <c r="B94" s="104" t="s">
        <v>21</v>
      </c>
      <c r="C94" s="104"/>
      <c r="D94" s="104"/>
      <c r="E94" s="104"/>
      <c r="F94" s="104"/>
      <c r="G94" s="104"/>
      <c r="H94" s="104"/>
      <c r="I94" s="65"/>
      <c r="J94" s="65"/>
      <c r="K94" s="65"/>
      <c r="L94" s="65"/>
      <c r="M94" s="65"/>
      <c r="N94" s="66"/>
      <c r="O94" s="67"/>
      <c r="P94" s="67"/>
      <c r="Q94" s="67"/>
      <c r="R94" s="67"/>
    </row>
    <row r="95" spans="1:18" ht="15">
      <c r="A95" s="64"/>
      <c r="B95" s="68" t="s">
        <v>31</v>
      </c>
      <c r="C95" s="68"/>
      <c r="D95" s="68"/>
      <c r="E95" s="68"/>
      <c r="F95" s="68"/>
      <c r="G95" s="68"/>
      <c r="H95" s="68"/>
      <c r="I95" s="65"/>
      <c r="J95" s="65"/>
      <c r="K95" s="65"/>
      <c r="L95" s="65"/>
      <c r="M95" s="65"/>
      <c r="N95" s="65"/>
      <c r="O95" s="67"/>
      <c r="P95" s="67"/>
      <c r="Q95" s="67"/>
      <c r="R95" s="67"/>
    </row>
    <row r="96" spans="2:18" ht="25.5">
      <c r="B96" s="70" t="s">
        <v>22</v>
      </c>
      <c r="C96" s="70"/>
      <c r="D96" s="70"/>
      <c r="E96" s="70"/>
      <c r="F96" s="71" t="s">
        <v>8</v>
      </c>
      <c r="G96" s="70"/>
      <c r="H96" s="72">
        <f>+Q93</f>
        <v>171.71428571428567</v>
      </c>
      <c r="I96" s="67"/>
      <c r="J96" s="67"/>
      <c r="K96" s="67"/>
      <c r="L96" s="67"/>
      <c r="M96" s="67"/>
      <c r="N96" s="67"/>
      <c r="O96" s="67"/>
      <c r="P96" s="67"/>
      <c r="Q96" s="67"/>
      <c r="R96" s="67"/>
    </row>
    <row r="97" spans="2:18" ht="15">
      <c r="B97" s="68" t="s">
        <v>23</v>
      </c>
      <c r="C97" s="68"/>
      <c r="D97" s="68"/>
      <c r="E97" s="68"/>
      <c r="F97" s="73" t="s">
        <v>9</v>
      </c>
      <c r="G97" s="68"/>
      <c r="H97" s="74">
        <f>SUM(L16:L91)</f>
        <v>3061.999999999998</v>
      </c>
      <c r="I97" s="67"/>
      <c r="J97" s="67"/>
      <c r="K97" s="67"/>
      <c r="L97" s="67"/>
      <c r="M97" s="67"/>
      <c r="N97" s="67"/>
      <c r="O97" s="67"/>
      <c r="P97" s="67"/>
      <c r="Q97" s="67"/>
      <c r="R97" s="67"/>
    </row>
    <row r="98" spans="2:18" ht="25.5">
      <c r="B98" s="68" t="s">
        <v>24</v>
      </c>
      <c r="C98" s="68"/>
      <c r="D98" s="68"/>
      <c r="E98" s="68"/>
      <c r="F98" s="73" t="s">
        <v>6</v>
      </c>
      <c r="G98" s="68"/>
      <c r="H98" s="29">
        <f>IF(P93=0,0,+P93/H96)</f>
        <v>0.7412895174708822</v>
      </c>
      <c r="I98" s="67"/>
      <c r="J98" s="67"/>
      <c r="K98" s="67"/>
      <c r="L98" s="67"/>
      <c r="M98" s="67"/>
      <c r="N98" s="67"/>
      <c r="O98" s="67"/>
      <c r="P98" s="67"/>
      <c r="Q98" s="67"/>
      <c r="R98" s="67"/>
    </row>
    <row r="99" spans="2:18" ht="15">
      <c r="B99" s="68" t="s">
        <v>25</v>
      </c>
      <c r="C99" s="68"/>
      <c r="D99" s="68"/>
      <c r="E99" s="68"/>
      <c r="F99" s="73" t="s">
        <v>7</v>
      </c>
      <c r="G99" s="68"/>
      <c r="H99" s="29">
        <f>IF(O93=0,0,+O93/H97)</f>
        <v>0.24848045161892332</v>
      </c>
      <c r="I99" s="67"/>
      <c r="J99" s="67"/>
      <c r="K99" s="67"/>
      <c r="L99" s="67"/>
      <c r="M99" s="67"/>
      <c r="N99" s="67"/>
      <c r="O99" s="67"/>
      <c r="P99" s="67"/>
      <c r="Q99" s="67"/>
      <c r="R99" s="67"/>
    </row>
    <row r="100" spans="2:18" ht="15">
      <c r="B100" s="67"/>
      <c r="C100" s="67"/>
      <c r="D100" s="67"/>
      <c r="E100" s="67"/>
      <c r="F100" s="67"/>
      <c r="G100" s="67"/>
      <c r="H100" s="67"/>
      <c r="I100" s="67"/>
      <c r="J100" s="67"/>
      <c r="K100" s="67"/>
      <c r="L100" s="67"/>
      <c r="M100" s="67"/>
      <c r="N100" s="67"/>
      <c r="O100" s="67"/>
      <c r="P100" s="67"/>
      <c r="Q100" s="67"/>
      <c r="R100" s="67"/>
    </row>
    <row r="101" spans="2:18" ht="15">
      <c r="B101" s="67"/>
      <c r="C101" s="67"/>
      <c r="D101" s="67"/>
      <c r="E101" s="67"/>
      <c r="F101" s="67"/>
      <c r="G101" s="67"/>
      <c r="H101" s="67"/>
      <c r="I101" s="67"/>
      <c r="J101" s="67"/>
      <c r="K101" s="67"/>
      <c r="L101" s="67"/>
      <c r="M101" s="67"/>
      <c r="N101" s="67"/>
      <c r="O101" s="67"/>
      <c r="P101" s="67"/>
      <c r="Q101" s="67"/>
      <c r="R101" s="67"/>
    </row>
    <row r="102" spans="2:18" ht="15">
      <c r="B102" s="67"/>
      <c r="C102" s="67"/>
      <c r="D102" s="67"/>
      <c r="E102" s="67"/>
      <c r="F102" s="67"/>
      <c r="G102" s="67"/>
      <c r="H102" s="67"/>
      <c r="I102" s="67"/>
      <c r="J102" s="67"/>
      <c r="K102" s="67"/>
      <c r="L102" s="67"/>
      <c r="M102" s="67"/>
      <c r="N102" s="67"/>
      <c r="O102" s="67"/>
      <c r="P102" s="67"/>
      <c r="Q102" s="67"/>
      <c r="R102" s="67"/>
    </row>
    <row r="103" spans="1:18" ht="15.75" thickBot="1">
      <c r="A103" s="75"/>
      <c r="B103" s="76"/>
      <c r="C103" s="76"/>
      <c r="D103" s="67"/>
      <c r="E103" s="67"/>
      <c r="F103" s="67"/>
      <c r="G103" s="67"/>
      <c r="H103" s="67"/>
      <c r="I103" s="67"/>
      <c r="J103" s="67"/>
      <c r="K103" s="67"/>
      <c r="L103" s="67"/>
      <c r="M103" s="67"/>
      <c r="N103" s="67"/>
      <c r="O103" s="67"/>
      <c r="P103" s="67"/>
      <c r="Q103" s="67"/>
      <c r="R103" s="67"/>
    </row>
    <row r="104" spans="2:18" ht="15">
      <c r="B104" s="77" t="s">
        <v>37</v>
      </c>
      <c r="C104" s="67"/>
      <c r="D104" s="67"/>
      <c r="E104" s="67"/>
      <c r="F104" s="67"/>
      <c r="G104" s="67"/>
      <c r="H104" s="67"/>
      <c r="I104" s="67"/>
      <c r="J104" s="67"/>
      <c r="K104" s="67"/>
      <c r="L104" s="67"/>
      <c r="M104" s="77" t="s">
        <v>458</v>
      </c>
      <c r="N104" s="67"/>
      <c r="O104" s="67"/>
      <c r="P104" s="67"/>
      <c r="Q104" s="67"/>
      <c r="R104" s="67"/>
    </row>
    <row r="105" spans="2:18" ht="15">
      <c r="B105" s="77" t="s">
        <v>457</v>
      </c>
      <c r="C105" s="67"/>
      <c r="D105" s="67"/>
      <c r="E105" s="67"/>
      <c r="F105" s="67"/>
      <c r="G105" s="67"/>
      <c r="H105" s="67"/>
      <c r="I105" s="67"/>
      <c r="J105" s="67"/>
      <c r="K105" s="67"/>
      <c r="L105" s="67"/>
      <c r="M105" s="77"/>
      <c r="N105" s="67"/>
      <c r="O105" s="67"/>
      <c r="P105" s="67"/>
      <c r="Q105" s="67"/>
      <c r="R105" s="67"/>
    </row>
    <row r="106" spans="3:18" ht="15.75">
      <c r="C106" s="78"/>
      <c r="D106" s="78"/>
      <c r="E106" s="79"/>
      <c r="F106" s="79"/>
      <c r="G106" s="79"/>
      <c r="H106" s="79"/>
      <c r="I106" s="79"/>
      <c r="J106" s="105"/>
      <c r="K106" s="106"/>
      <c r="L106" s="106"/>
      <c r="M106" s="106"/>
      <c r="N106" s="77"/>
      <c r="O106" s="78"/>
      <c r="P106" s="78"/>
      <c r="Q106" s="78"/>
      <c r="R106" s="78"/>
    </row>
  </sheetData>
  <sheetProtection/>
  <mergeCells count="61">
    <mergeCell ref="A8:C8"/>
    <mergeCell ref="A86:A87"/>
    <mergeCell ref="A93:N93"/>
    <mergeCell ref="R93:S93"/>
    <mergeCell ref="G14:G15"/>
    <mergeCell ref="A14:A15"/>
    <mergeCell ref="B14:B15"/>
    <mergeCell ref="C14:C15"/>
    <mergeCell ref="B86:B87"/>
    <mergeCell ref="B94:H94"/>
    <mergeCell ref="J106:M106"/>
    <mergeCell ref="A1:S1"/>
    <mergeCell ref="A2:S2"/>
    <mergeCell ref="A3:S3"/>
    <mergeCell ref="D14:D15"/>
    <mergeCell ref="E14:E15"/>
    <mergeCell ref="A6:B6"/>
    <mergeCell ref="A7:C7"/>
    <mergeCell ref="D86:D87"/>
    <mergeCell ref="I14:I15"/>
    <mergeCell ref="C86:C87"/>
    <mergeCell ref="L14:L15"/>
    <mergeCell ref="M14:M15"/>
    <mergeCell ref="E70:E71"/>
    <mergeCell ref="F70:F71"/>
    <mergeCell ref="J14:J15"/>
    <mergeCell ref="H14:H15"/>
    <mergeCell ref="P14:P15"/>
    <mergeCell ref="Q14:Q15"/>
    <mergeCell ref="R9:S9"/>
    <mergeCell ref="R11:S11"/>
    <mergeCell ref="R14:S14"/>
    <mergeCell ref="P10:Q10"/>
    <mergeCell ref="P9:Q9"/>
    <mergeCell ref="C65:C66"/>
    <mergeCell ref="D65:D66"/>
    <mergeCell ref="E65:E66"/>
    <mergeCell ref="N14:N15"/>
    <mergeCell ref="O14:O15"/>
    <mergeCell ref="K14:K15"/>
    <mergeCell ref="F14:F15"/>
    <mergeCell ref="B74:B75"/>
    <mergeCell ref="C74:C75"/>
    <mergeCell ref="D74:D75"/>
    <mergeCell ref="E74:E75"/>
    <mergeCell ref="A74:A75"/>
    <mergeCell ref="A10:B10"/>
    <mergeCell ref="B63:B64"/>
    <mergeCell ref="C63:C64"/>
    <mergeCell ref="D63:D64"/>
    <mergeCell ref="E63:E64"/>
    <mergeCell ref="A9:B9"/>
    <mergeCell ref="T63:T64"/>
    <mergeCell ref="A63:A64"/>
    <mergeCell ref="A65:A66"/>
    <mergeCell ref="A70:A71"/>
    <mergeCell ref="B70:B71"/>
    <mergeCell ref="C70:C71"/>
    <mergeCell ref="D70:D71"/>
    <mergeCell ref="F63:F64"/>
    <mergeCell ref="B65:B66"/>
  </mergeCells>
  <dataValidations count="1">
    <dataValidation type="whole" operator="greaterThanOrEqual" allowBlank="1" showInputMessage="1" showErrorMessage="1" sqref="I16:I91">
      <formula1>1</formula1>
    </dataValidation>
  </dataValidations>
  <printOptions horizontalCentered="1" verticalCentered="1"/>
  <pageMargins left="0.07874015748031496" right="0.4724409448818898" top="0.37" bottom="0.57" header="0" footer="0"/>
  <pageSetup horizontalDpi="300" verticalDpi="300" orientation="landscape" paperSize="5" scale="60" r:id="rId3"/>
  <headerFooter alignWithMargins="0">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Gobernacion del Putumayo</cp:lastModifiedBy>
  <cp:lastPrinted>2010-01-22T22:33:33Z</cp:lastPrinted>
  <dcterms:created xsi:type="dcterms:W3CDTF">2003-11-14T08:59:56Z</dcterms:created>
  <dcterms:modified xsi:type="dcterms:W3CDTF">2010-01-22T22:34:37Z</dcterms:modified>
  <cp:category/>
  <cp:version/>
  <cp:contentType/>
  <cp:contentStatus/>
</cp:coreProperties>
</file>