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15" windowWidth="9420" windowHeight="2820" activeTab="0"/>
  </bookViews>
  <sheets>
    <sheet name="POAI - 2014 - ASAMBLEA (2)" sheetId="1" r:id="rId1"/>
  </sheets>
  <externalReferences>
    <externalReference r:id="rId4"/>
  </externalReferences>
  <definedNames>
    <definedName name="_xlnm.Print_Area" localSheetId="0">'POAI - 2014 - ASAMBLEA (2)'!$A$1:$BS$84</definedName>
  </definedNames>
  <calcPr fullCalcOnLoad="1"/>
</workbook>
</file>

<file path=xl/sharedStrings.xml><?xml version="1.0" encoding="utf-8"?>
<sst xmlns="http://schemas.openxmlformats.org/spreadsheetml/2006/main" count="690" uniqueCount="297">
  <si>
    <t>SALUD</t>
  </si>
  <si>
    <t>CULTURA</t>
  </si>
  <si>
    <t>ADULTO MAYOR</t>
  </si>
  <si>
    <t>SISTEMA  GENERAL  DE  PARTICIPACIONES    S.G.P.</t>
  </si>
  <si>
    <t>A.C.P.M.</t>
  </si>
  <si>
    <t>RENDIMIENTO     A.C.P.M.</t>
  </si>
  <si>
    <t>ESTAMPILLAS   DEL     ORDEN      DEPARTAMENTAL.</t>
  </si>
  <si>
    <t>4% IVA TELEFONIA   .   MOVIL</t>
  </si>
  <si>
    <t>F.S.C.</t>
  </si>
  <si>
    <t>LICORES Y VINOS</t>
  </si>
  <si>
    <t>CERVEZAS</t>
  </si>
  <si>
    <t>SOBRETAZA  CIGARRILLO</t>
  </si>
  <si>
    <t>JUEGOZ DE AZAR</t>
  </si>
  <si>
    <t xml:space="preserve">EDUCACION </t>
  </si>
  <si>
    <t>RENDIMIENTO</t>
  </si>
  <si>
    <t>ELECTRIFICACION</t>
  </si>
  <si>
    <t>DLLO DEPARTAMENTAL</t>
  </si>
  <si>
    <t>DLLO FROTERIZO</t>
  </si>
  <si>
    <t xml:space="preserve">30% NUEVO IVA LICO. NLES   DEPORTE </t>
  </si>
  <si>
    <t xml:space="preserve">30% NUEVO IVA LICO.   EXTRANJERO   DEPORTE </t>
  </si>
  <si>
    <t>25,5% COMERCIAIZACION LICORES NLES. EDUCACION</t>
  </si>
  <si>
    <t>25,5% COMERCIAIZACION LICORES EXTRANJERO. EDUCACION</t>
  </si>
  <si>
    <t>6% VINO- APERITI- DESTI-ESPECFISALUD NAL.</t>
  </si>
  <si>
    <t>6% VINO- APERITI- DESTI-ESPECFISALUD EXTRANEJO.</t>
  </si>
  <si>
    <t>70% NUEVO IVA LICOR NLES</t>
  </si>
  <si>
    <t>70% NUEVO IVA LICOR EXTRANJERO</t>
  </si>
  <si>
    <t>25,5% COMERCIAIZACION LICORES NLES. SALUD</t>
  </si>
  <si>
    <t>25,5% COMERCIAIZACION LICORES EXTRANJERO. SALUD</t>
  </si>
  <si>
    <t>6% MONOPOLIO LICORE NLES</t>
  </si>
  <si>
    <t>6% MONOPOLIO LICORE EXTRANJERO</t>
  </si>
  <si>
    <t>35% IVA LICORES MONOPOLIZ. NLES</t>
  </si>
  <si>
    <t>IVA CERVEZA NLES</t>
  </si>
  <si>
    <t>IVA CERVEZA EXTRANJERO</t>
  </si>
  <si>
    <t>SOBRETAZA  CIGARRILLO NAL</t>
  </si>
  <si>
    <t>SOBRETAZA  CIGARRILLO EXTRANJERO</t>
  </si>
  <si>
    <t>LOTERIA FORANEA</t>
  </si>
  <si>
    <t>CHANCE (APUESTA PERMANENTE)</t>
  </si>
  <si>
    <t>VENTA     SERVICI SALUD  PUBLIC</t>
  </si>
  <si>
    <t>ETESA 75%</t>
  </si>
  <si>
    <t>PREVENCION Y CONTROL FACTORES DE RIESGO</t>
  </si>
  <si>
    <t>PROGRAMA CONTROL LEPRA</t>
  </si>
  <si>
    <t>PROGRAMA CONTROL TUBERCULOSIS</t>
  </si>
  <si>
    <t>FONDO ROTATORIO ESTUPEFACIENTES</t>
  </si>
  <si>
    <t>UTILIDADES Y ECCEDENTES FINANCIEROS (EMPRESA DE ESTADO)</t>
  </si>
  <si>
    <t>S- G- P.   S.S.F. EDUCACION</t>
  </si>
  <si>
    <t>S- G- P. POB ATDIDA  CANCELACIONES</t>
  </si>
  <si>
    <t>S- G- P. SALUD PUBLICA</t>
  </si>
  <si>
    <t>S- G- P. POBLACION POBRE NO AFILIADA</t>
  </si>
  <si>
    <t>S- G- P. POBLACION POBRE NO AFILIADA. SIN SITUACION FONDOS</t>
  </si>
  <si>
    <t>S- G- P. AGUA POTABLE Y S.B.</t>
  </si>
  <si>
    <t>EJE</t>
  </si>
  <si>
    <t>SECTOR</t>
  </si>
  <si>
    <t>PROGRAMA</t>
  </si>
  <si>
    <t>SUBDPROGRAMA</t>
  </si>
  <si>
    <t>PROYECTOS</t>
  </si>
  <si>
    <t>RESPONSABLE</t>
  </si>
  <si>
    <t>A.P.y.S.B.</t>
  </si>
  <si>
    <t>PUBLICA</t>
  </si>
  <si>
    <t>NO AFILIADA (S.S.D.F)</t>
  </si>
  <si>
    <t>NO AFILIADA</t>
  </si>
  <si>
    <t>CUOTA ADMON  (POB.ATEN)</t>
  </si>
  <si>
    <t>POBLACION ATENDIDA</t>
  </si>
  <si>
    <t>PROV. ASCENSO. ESC.</t>
  </si>
  <si>
    <t>AMPLIACION COBERTU</t>
  </si>
  <si>
    <t>APORTES PATROENAL</t>
  </si>
  <si>
    <t>DESCUENTO DOCENTE</t>
  </si>
  <si>
    <t>DEGUELLO GANADO MAYOR</t>
  </si>
  <si>
    <t>1%   I.C.B.F.</t>
  </si>
  <si>
    <t>VIGENCIA</t>
  </si>
  <si>
    <t>INTERVENTORIA REGALIAS</t>
  </si>
  <si>
    <t>PETROELRAS</t>
  </si>
  <si>
    <t xml:space="preserve">RENDIMIENTO  REGALIAS </t>
  </si>
  <si>
    <t>TERRITORIO, CULTURA Y DERECHOS DE LOS GRUPOS ETNICOS.</t>
  </si>
  <si>
    <t>S- G- P.   CON SITUACION DE FONDOS</t>
  </si>
  <si>
    <t>SECRETARIA DE GOBIERNO</t>
  </si>
  <si>
    <t>INFRAESTRUCTURA VIAL Y DE  TRANSPORTE</t>
  </si>
  <si>
    <t>INFRAESTRUCUTRA VIAL TERRESTRE.</t>
  </si>
  <si>
    <t>MEJORAMIENTO DE LA RED DE CARRETERAS  DEL PUTUMAYO</t>
  </si>
  <si>
    <t>PROYECTO PARA LA EJECUCION DEL PLAN VIAL REGIONAL ENFOCADO AL FORTALECIMIENTO DE LA RED VIAL SECUNDARIA DEL DEPARTAMENTO DEL PUTUMAYO</t>
  </si>
  <si>
    <t>MEJORAMIENTO DE LA RED VIAL TERCIARIA DEL DEPARTAMENTO</t>
  </si>
  <si>
    <t>MANTENIMIENTO DE LA RED DE CARRETERAS  DEL PUTUMAYO</t>
  </si>
  <si>
    <t>MANTENIMIENTO DE LA RED VIAL SECUNDARIA DEL DEPARTAMENTO</t>
  </si>
  <si>
    <t>MANTENIMIENTO DE LA RED VIAL TERCIARIA DEL DEPARTAMENTO</t>
  </si>
  <si>
    <t>INFRAESTRUCTURA DE SERVICIOS PUBLICOS DOMICILIARIOS</t>
  </si>
  <si>
    <t>INFRAESTRUCTURA PARA ENERGIA ELECTRICA</t>
  </si>
  <si>
    <t xml:space="preserve">PROVISIÓN ADECUADA Y EFICIENTE DE ENERGÍA ELECTRICA </t>
  </si>
  <si>
    <t>REMODELACION DE REDES ELECTRICAS EN EL DEPARTAMENTO</t>
  </si>
  <si>
    <t>PROYECTO PARA LA EXPANSIÓN DE REDES ELECTRICAS EN EL DEPARTAMENTO</t>
  </si>
  <si>
    <t xml:space="preserve">PLAN DEPARTAMENTAL DE AGUA Y SANEAMIENTO BASICO </t>
  </si>
  <si>
    <t>PLAN DEPARTAMENTAL DE AGUA Y SANEAMIENTO BASICO – PDA</t>
  </si>
  <si>
    <t>PLAN DEPARTAMENTAL DE AGUA Y SANEMIENTO DEL DEPARTAMENTO DEL PUTUMAYO - PDA</t>
  </si>
  <si>
    <t xml:space="preserve"> SECTOR FRONTERIZO  Y COOPERACION</t>
  </si>
  <si>
    <t>DESARROLLO FRONTERIZO Y COOPERACION INTERNACIONAL</t>
  </si>
  <si>
    <t>DESARROLLO INTEGRAL FRONTERIZA</t>
  </si>
  <si>
    <t>AGROPECUARIO</t>
  </si>
  <si>
    <t>POR UN PUTUMAYO HUMANO, INTEGRAL Y SOLIDARIO.</t>
  </si>
  <si>
    <t>SECTOR EDUCACION</t>
  </si>
  <si>
    <t>CULTURA.</t>
  </si>
  <si>
    <t>INTERCULTURALIDAD Y RESCATE DE LAS MANIFESTACIONES ARTISTICAS DE LOS PUTUMAYENSES.</t>
  </si>
  <si>
    <t>SISTEMA CULTURA.</t>
  </si>
  <si>
    <t xml:space="preserve">SERVICIOS BIBLIOTECARIOS. </t>
  </si>
  <si>
    <t>DESARROLLO ARTISTICO Y CREACION CULTURAL.</t>
  </si>
  <si>
    <t xml:space="preserve">CONSERVACIÓN Y PROTECCIÓN DEL PATRIMONIO HISTÓRICO Y   CULTURAL. </t>
  </si>
  <si>
    <t>TODOS CREANDO INFANCIA, ADOLESCENCIA Y JUVENTUD.</t>
  </si>
  <si>
    <t>DESARROLLO ARTISTICO PARA LA INFANCIA, ADOLESCENCIA Y JUVENTUD.</t>
  </si>
  <si>
    <t>IDENTIDAD ETNICA.</t>
  </si>
  <si>
    <t>SECTOR DEPORTE Y RECREACIÓN</t>
  </si>
  <si>
    <t>INCLUSIÓN SOCIAL PARA LA PRÁCTICA DE LA ACTIVIDAD FÍSICA, RECREACIÓN Y DEPORTE.</t>
  </si>
  <si>
    <t>FOMENTO DE LA PRÁCTICA DE LA ACTIVIDAD FÍSICA, RECREACIÓN, DEPORTE COMUNITARIO Y ÉTNICO.</t>
  </si>
  <si>
    <t xml:space="preserve"> SALUD</t>
  </si>
  <si>
    <t>ASEGURAMIENTO.</t>
  </si>
  <si>
    <t>GESTION AL ASEGURAMIENTO.</t>
  </si>
  <si>
    <t>APOYO A LA CONTINUIDAD DE LA AFILIACION AL RÉGIMEN SUBSIDIADO DEL DEPARTAMENTO DEL PUTUMAYO</t>
  </si>
  <si>
    <t>SECRETARIA DE SALUD</t>
  </si>
  <si>
    <t>UN NUEVO MODELO DE ATENCION EN SALUD.</t>
  </si>
  <si>
    <t>MEJORAMIENTO DE LA ACCESIBILIDAD A LOS SERVICIOS DE SALUD.</t>
  </si>
  <si>
    <t>PROYECTO PARA LA PRESTACION DE SERVICIOS DE SALUD PARA LA POBLACION BENEFICIARIA DEL DEPARTAMENTO DEL PUTUMAYO</t>
  </si>
  <si>
    <t>PROYECTO PARA EL FORTALECIMIENTO INSTITUCIONAL EN LA INSPECCIÓN Y SEGUIMIENTO A LAS INSTITUCIÓNES DE SALUD PÚBLICAS DEL DEPARTAMENTO DEL PUUTMAYO</t>
  </si>
  <si>
    <t>PROYECTO PARA LA DOTACION DE EQUIPOS BIOMEDICOS DE LOS HOSPITALES PUBLICOS DEL DEPARTAMENTO DEL PUTUMAYO</t>
  </si>
  <si>
    <t>SALUD PÚBLICA</t>
  </si>
  <si>
    <t>SALUD INFANTIL.</t>
  </si>
  <si>
    <t>IMPLEMENTACIÓN DE LAS ESTRATEGIAS DE ATENCIÓN INTEGRAL DE LAS ENFERMEDADES PREVALENTES DE LA INFANCIA (AIEPI) E INSTITUCIONES AMIGAS DE LA MUJER Y LA INFANCIA (IAMI) EN TODAS LAS INSTITUCIONES PRESTADORAS DE LOS SERVICIOS DE SALUD DEL DEPARTAMENTO DEL PUTUMAYO</t>
  </si>
  <si>
    <t>PROGRAMA AMPLIADO DE INMUNIZACIONES.</t>
  </si>
  <si>
    <t>AMPLIACIÓN Y MANTENIMIENTO DE LAS COBERTURAS DE VACUNACIÓN CONTEMPLADAS EN EL PLAN AMPLIADO DE INMUNIZACIONES ´PARA LA POBLACIÓN INFANTIL EN EL DEPARTAMENTO DEL PUTUMAYO.</t>
  </si>
  <si>
    <t>SALUD SEXUAL Y REPRODUCTIVA.</t>
  </si>
  <si>
    <t xml:space="preserve">PROYECTO PARA EL FORTALECIMIENTO DE LAS ACCIONES DE SALUD SEXUAL Y REPRODUCTIVA (SSR) EN LA POBLACIÓN CON ENFOQUES ETNOCULTURALES DEL DEPARTAMENTO DEL PUTUMAYO </t>
  </si>
  <si>
    <t>NUTRICIÓN.</t>
  </si>
  <si>
    <t xml:space="preserve">IMPLEMENTACIÓN Y FORTALECIMIENTO DEL PLAN DEPARTAMENTAL DEL SEGURIDAD ALIMENTARIA Y NUTRICIONAL (SAN) EN EL DEPARTAMENTO DEL PUTUMAYO  </t>
  </si>
  <si>
    <t>SALUD ORAL.</t>
  </si>
  <si>
    <t xml:space="preserve">PROYECTO PARA EL FORTALECIMIENTO Y PROMOCIÓN DE LA SALUD BUCAL EN EL DEPARTAMENTO DEL PUTUMAYO </t>
  </si>
  <si>
    <t xml:space="preserve">ENFERMEDADES CRÓNICAS NO TRANSMISIBLES. </t>
  </si>
  <si>
    <t>PROYECTO PARA LA PROMOCIÓN DE ESTILOS DE VIDA SALUDABLES PARA LA PREVENCIÓN DE ENFERMEDADES CRONICAS NO TRANSMISIBLES EN EL DEPARTAMENTO DEL PUTUMAYO.</t>
  </si>
  <si>
    <t>ENFERMEDADES TRANSMISIBLES: TUBERCULOSIS Y LEPRA.</t>
  </si>
  <si>
    <t>PREVENCIÓN Y CONTROL DE LA TUBERCULOSIS Y LEPRA EN EL DEPARTAMENTO DEL PUTUMAYO</t>
  </si>
  <si>
    <t>SALUD MENTAL</t>
  </si>
  <si>
    <t>FORTALECIMIENTO DE LAS ACCIONES COLECTIVAS CON LA  ATENCIÓN EN SALUD MENTAL EN EL MARCO DE LA ATENCION PRIMARIA EN SALUD DEL DEPARTAMENTO DEL PUTUMAYO</t>
  </si>
  <si>
    <t>VIGILANCIA EN SALUD Y GESTIÓN DEL CONOCIMIENTO.</t>
  </si>
  <si>
    <t>FORTALECIMIENTO  DE LAS ACCIONES DE VIGILANCIA EPIDEMIOLÓGICA Y DE ESTADÍSTICAS VITALES EN EL DEPARTAMENTO DEL PUTUMAYO</t>
  </si>
  <si>
    <t>VIGILANCIA DEL LABORATORIO DE SALUD PÚBLICA.</t>
  </si>
  <si>
    <t>PROYECTO PARA EL FORTALECIMIENTO DE LAS ACCIONES DE VIGILANCIA DEL LABORATORIO DE SALUD PÚBLICA CON ENFOQUE DIFERENCIAL Y ETNOCULTURAL</t>
  </si>
  <si>
    <t>SALUD AMBIENTAL.</t>
  </si>
  <si>
    <t>FORTALECIMIENTO DE LA SALUD AMBIENTAL</t>
  </si>
  <si>
    <t>ENFERMEDADES TRANSMITIDAS POR VECTORES.</t>
  </si>
  <si>
    <t>PREVENCIÓN Y CONTROL DE LAS ENFERMEDADES TRANSMITIDAS POR VECTORES.</t>
  </si>
  <si>
    <t>ZOONOSIS.</t>
  </si>
  <si>
    <t>AMPLIACIÓN Y MANTENIMIENTO DE LAS COBERTURAS DE VACUNACIÓN ANTIRRÁBICA DE CANINOS Y FELINOS</t>
  </si>
  <si>
    <t xml:space="preserve">GESTIÓN DEL PLAN DE SALUD PÚBLICA.
</t>
  </si>
  <si>
    <t>PROYECTO PARA EL FORTALECIMIENTO DE LAS ACCIONES DE INSPECCIÓN, VIGILANCIA Y CONTROL DE LA GESTIÓN DE SALUD PÚBLICA</t>
  </si>
  <si>
    <t>PROMOCIÓN SOCIAL Y PARTICIPACIÓN COMUNITARIA.</t>
  </si>
  <si>
    <t>PROMOCIÓN SOCIAL, PARTICIPACIÓN COMUNITARIA Y ESTRATEGIA UNIDOS.</t>
  </si>
  <si>
    <t>PROYECTO PARA EL FORTALECIMIENTO DEL EJE PROGRAMATICO DE PROMOCION SOCIAL DE LA SECRETARIA DE SALUD DEPARTAMENTAL</t>
  </si>
  <si>
    <t>SEGURIDAD EN EL TRABAJO.</t>
  </si>
  <si>
    <t>PREVENCIÓN, VIGILANCIA Y CONTROL DE RIESGOS PROFESIONALES.</t>
  </si>
  <si>
    <t>PROMOVER LA IMPLEMENTACIÓN DE MEDIDAS DE SEGURIDAD Y PROTECCIÓN PERSONAL  PARA DISMINUIR LA ACCIDENTALIDAD, MORTALIDAD Y ENFERMEDADES DE ORIGEN LABORAL, EN LA POBLACIÓN DEL SECTOR LABORAL FORMAL E INFORMAL DEL DEPARTAMENTO</t>
  </si>
  <si>
    <t>DERECHOS HUMANOS CONVIVENCIA Y SEGURIDAD.</t>
  </si>
  <si>
    <t>SEGURIDAD, ORDEN PÚBLICO Y CONVIVENCIA CIUDADANA.</t>
  </si>
  <si>
    <t>INFANCIA, ADOLESCENCIA Y JUVENTUD.</t>
  </si>
  <si>
    <t>TODOS CON FAMILIA.</t>
  </si>
  <si>
    <t>POBLACION VULNERABLE Y CARCELARIA</t>
  </si>
  <si>
    <t xml:space="preserve">ADULTO MAYOR. </t>
  </si>
  <si>
    <t>DESARROLLO INTEGRAL PARA EL ADULTO MAYOR.</t>
  </si>
  <si>
    <t>SECRETARIA DE PLANEACION</t>
  </si>
  <si>
    <t xml:space="preserve">APOYO A  LAS ORGANIZACIONES DE LAS ZONAS DE FRONTERA CON PROYECTOS DE VALOR AGREGADO </t>
  </si>
  <si>
    <t>SECRETARIA DE INFRAESTRUCTURA</t>
  </si>
  <si>
    <t>SECRETARIA DE COMPETITIVIDAD</t>
  </si>
  <si>
    <t>SECRETARIA DE AGRICULTURA</t>
  </si>
  <si>
    <t>OFICINA INDERCULTURA</t>
  </si>
  <si>
    <t xml:space="preserve">  APOYO PARA LA OPERATIVIDAD DEL SISTEMA DEPARTAMENTAL DE CULTURA EN EL DEPARTAMENTO DEL PUTUMAYO </t>
  </si>
  <si>
    <t xml:space="preserve"> APOYO PARA FORTALECER LA RED DEPARTAMENTAL DE CULTURA A TRAVES DE TALLERES Y JORNADAS DE CAPACITACION Y ARTICULACION CULTURAL EN EL DEPARTAMENTO DEL PUTUMAYO  </t>
  </si>
  <si>
    <t xml:space="preserve"> PROYECTO DE APOYO AL PLAN NACIONAL DE LECTURA  BIBLIOTECAS MEDIANTE CAPACITACIONES Y TALLERES EN CATALOGACION, EXTENSION BIBLIOTECARIA, PROMOCION DE LECTURA,  EN  SIABUC A LOS BIBLIOTECARIOS  DEL DEPARTAMENTO DEL PUTUMAYO </t>
  </si>
  <si>
    <t xml:space="preserve"> PROYECTO APOYO PARA LA  IMPLEMENTACION DE PROGRAMAS Y TALLERES DE FORMACION ARTISTICA EN ARTES PLASTICAS MUSICA, DANZAS, TEATRO, </t>
  </si>
  <si>
    <t xml:space="preserve"> PROYECTO DE APOYO A LA  DOTACION DE BANDAS Y ESCUELAS DE FORMACION ARTISTICA EN MUSICA, DANZA, TEATRO Y  ARTES PLASTICAS </t>
  </si>
  <si>
    <t xml:space="preserve">  PROYECTO PARA FORTALECER  PROCESOS DE COMUNICACIÓN CULTURAL Y LA GENERACION DE  CONTENIDOS DE AUDIO DIGITAL EN EL DEPARTAMENTO DEL PUTUMAYO </t>
  </si>
  <si>
    <t xml:space="preserve"> APOYO A LA PARTICIPACION DEL DEPARTAMENTO DEL PUTUMAYO EN GIRAS REGIONALES, NACIONALES, E INTERNACIONALES DE LOS GRUPOS  ARTÍSTICOS Y ARTISTAS   DEL DEPARTAMENTO DEL PUTUMATO </t>
  </si>
  <si>
    <t xml:space="preserve"> APOYO PARA LA PROMOCIÓN DE  EVENTOS, LAS ARTES Y MANIFESTACIONES CULTURALES DEL DEPARTAMENTO DEL PUTUMAYO  </t>
  </si>
  <si>
    <t xml:space="preserve"> APOYO A LA  RECUPERACION DE LUGARES Y/O ESPACIOS SIMBOLICOS EN EL DEPARTAMENTO DEL PUTUMAYO </t>
  </si>
  <si>
    <t xml:space="preserve"> APOYO PARA LA CONSERVACION DEL  PLAN   ESPECIAL DE SALVAGUARDIA EN EL DEPARTAMENTO DEL PUTUMAYO   </t>
  </si>
  <si>
    <t xml:space="preserve">  APOYO PARA LA REALIZACION  DE UN PLAN ESPECIAL DE MANEJO Y PROTECCION   EN EL DEPARTAMENTO DEL PUTUMAYO </t>
  </si>
  <si>
    <t xml:space="preserve">  APOYO PARA DESARROLLAR ACTIVIDADES DE PROTECCION, PROMOCION Y DIFUSIÓN DEL  PATRIMONIO HISTORICO Y CULTURAL  DEL DEPARTAMENTO DEL PUTUMAYO </t>
  </si>
  <si>
    <t xml:space="preserve"> APOYO PARA LA  ORGANIZACIÓN  Y RECUPERACIÓN DE  UN  ARCHIVO BIBLIOGRAFICO, MEDIANTE ACCIONES DE INVESTIGACIÓN Y RESCATE DE LA MEMORIA HISTORICA Y CULTURA DEL DEPARTAMENTO DEL PUTUMAYO </t>
  </si>
  <si>
    <t xml:space="preserve"> CAPACITACION DE FORMACION CULTURAL Y ARTISTICA DIRIGIDO A MADRES COMUNITARIAS QUE ATIENDEN LA PRIMERA INFANCIA E INFANCIA EN EL DEPARTAMENTO DEL PUTUMAYO </t>
  </si>
  <si>
    <t xml:space="preserve"> APOYO A LA   PROMOCION DE LECTURA Y ESCRITURA EN EL DEPARTAMENTO DEL PUTUMAYO </t>
  </si>
  <si>
    <t xml:space="preserve"> APOYO PARA LA  REALIZACION CONCURSO CUENTO DEL DEPARTAMENTO DEL PUTUMAYO  </t>
  </si>
  <si>
    <t xml:space="preserve"> APOYO PARA LA REALIZACION CONCURSO DE FOTOGRAFIA EN EL DEPARTAMENTO DEL PUTUMAYO  </t>
  </si>
  <si>
    <t xml:space="preserve"> APOYO A INVESTIGACIONES SOBRE PATRIMONIO  Y/O CONTEXTOS SOCIALES E HISTORICOS E IDENTIDAD ETNICA EN EL DEPARTAMENTO DEL PUTUMAYO </t>
  </si>
  <si>
    <t xml:space="preserve">  CONSERVACIÓN DE  MANIFESTACIONES CULTURALES PROPIAS DE LAS COMUNIDADES ÉTNICAS EN EL DEPARTAMENTO DEL PUTUMAYO . </t>
  </si>
  <si>
    <t xml:space="preserve"> CAPACITACIONES SOBRE IDENTIDAD ETNICA  DIRIGIDA PARA LA COMUNIDAD AFRO O INDIGENA  DEL DEPARTAMENTO DEL PUTUMAYO </t>
  </si>
  <si>
    <t xml:space="preserve"> APOYO AL DISEÑO DEL PLAN DE CONVIVENCIA CIUDADANA EN EL DEPARTAMNETO DEL PUTUMAYO </t>
  </si>
  <si>
    <t xml:space="preserve"> APOYO PARA EL FORTALECIMIENTO INSTITUCIONAL DE LA FUERZA PUBLICA Y ORGANISMOS DE SEGURIDAD DEL DEPARTAMENTO DEL PUTUMAYO. </t>
  </si>
  <si>
    <t xml:space="preserve"> PROYETO PARA LA DOTACION CENTROS DE DESCANSO . </t>
  </si>
  <si>
    <t xml:space="preserve">  PROYECTO PARA LA REALIZACION DE  ENCUENTROS DEPARTAMENTALES PARA EL ADULTO MAYOR  </t>
  </si>
  <si>
    <t xml:space="preserve"> PROYECTO PARA EL APOYO A LA PARTICIPACIONES DEL ADULTO MAYOR EN DOS ENCUENTRO NACIONALES </t>
  </si>
  <si>
    <t xml:space="preserve">  PROYECTO PARA EL APOYO DE ACTIVIDADES LÚDICAS Y DE ESPARCIMIENTO A FAVOR DEL ADULTO MAYOR PUTUMAYENSE  </t>
  </si>
  <si>
    <t>REPUBLICA DE COLOMBIA</t>
  </si>
  <si>
    <t>GOBERNACION DEL PUTUMAYO</t>
  </si>
  <si>
    <t>RENDIMIENTO FONDO ROTATORIO</t>
  </si>
  <si>
    <t>RENDIMINETO FONDO DE SALUD INVERSION</t>
  </si>
  <si>
    <t>RENDIMINETO FONDO DE SALUD FUNCIONAMIENTO</t>
  </si>
  <si>
    <t>DEPORTES</t>
  </si>
  <si>
    <t xml:space="preserve">RENDIMIENTO </t>
  </si>
  <si>
    <t>SALUD PUBLICA</t>
  </si>
  <si>
    <t>EN LO NO CUBIERTO</t>
  </si>
  <si>
    <t>EJE 3 - POR UN PUTUMAYO CON INFRAESTRUCTURA PARA LA PROSPERIDAD.</t>
  </si>
  <si>
    <t>EJE 4 - POR UN PUTUMAYO PRODUCTIVO Y COMPETITIVO.</t>
  </si>
  <si>
    <t xml:space="preserve">EJE 5 - POR UN PUTUMAYO CON DESARROLLO HUMANO, INTEGRAL Y SOLIDARIO. </t>
  </si>
  <si>
    <t>SUBTOTAL</t>
  </si>
  <si>
    <t xml:space="preserve">SUBTOTAL </t>
  </si>
  <si>
    <t xml:space="preserve">EJE </t>
  </si>
  <si>
    <t xml:space="preserve">APORTES PARA LA ELABORACION DE LOS CURRICULOS DEL AREA DE EDUCACION FISICA PARA LOS GRADOS   10 Y 11 DE BACHILLERATO Y UN CURRICULO DE EDUCACION FISICA PARA PRIMARIA DEL DEPARTAMENTO DEL PUTUMAYO. </t>
  </si>
  <si>
    <t xml:space="preserve">  TOTAL   VIGENCIA     POAI    2014</t>
  </si>
  <si>
    <t>MEJORAMIENTO DE LA CALIDAD DE LA EDUCACIÓN EN TODOS LOS NIVELES</t>
  </si>
  <si>
    <t>FOMENTO A LA PERMANENCIA EN EL SECTOR EDUCATIVO</t>
  </si>
  <si>
    <t xml:space="preserve"> PROYECTO PARA LA COFINANCIACIÓN DE ALIMENTACIÓN A ESTUDIANTES DEL  DEPARTAMENTO DEL PUTUMAYO </t>
  </si>
  <si>
    <t>FORMACION PARA LA CIUDADANIA</t>
  </si>
  <si>
    <t xml:space="preserve"> PROYECTO PARA EL APOYO A ESTABLECIMIENTOS EDUCATIVOS EN LA ARTICULACIÓN E INCLUSIÓN DE EJES TRANSVERSALES EN LOS PLANES DE ESTUDIO </t>
  </si>
  <si>
    <t>CIERRE DE BRECHAS EN ACCESO Y PERMANENCIA.</t>
  </si>
  <si>
    <t>CIERRE DE BRECHAS.</t>
  </si>
  <si>
    <t xml:space="preserve"> PROYECTO PARA ATENCIÓN A POBLACIÓN INDIGENA EN EDAD ESCOLAR DEL DEPARTAMENTO DEL PUTUMAYO </t>
  </si>
  <si>
    <t xml:space="preserve"> PROYECTO PARA LA ATENCIÓN A POBLACIÓN CON NEE DEL DEPARTAMENTO DEL PUTUMAYO </t>
  </si>
  <si>
    <t>TALENTO HUMANO.</t>
  </si>
  <si>
    <t xml:space="preserve"> PROYECTO PARA EL PAGO DE OBLIGACIONES SALARIALES A DOCENTES, DIRECTIVOS DOCENTES Y ADMINISTRATIVOS DE LA SECRETARIA DE EDUCACIÓN DEL PUTUMAYO </t>
  </si>
  <si>
    <t xml:space="preserve"> PROYECTO PARA LA FINANCIACIÓN DEL  COSTO DE ADMINISTRACIÓN DEL SERVICIO EDUCATIVO </t>
  </si>
  <si>
    <t xml:space="preserve"> PROYECTO PARA LA FINANCIACIÓN DEL FUNCIONAMIENTO DE LA SECRETARIA DE EDUCACIÓN DEL  PUTUMAYO </t>
  </si>
  <si>
    <t>EDUCAR CON PERTINENCIA E INNOVACION EN LA EDUCACIÓN</t>
  </si>
  <si>
    <t>FORTALECIMIENTO DE MTIC´S Y CONECTIVIDAD</t>
  </si>
  <si>
    <t xml:space="preserve"> PROYECTO PARA LA CONECTIVIDAD  DE ESTABLECIMIENTOS EDUCATIVOS DEL DEPARTAMENTO DEL PUTUMAYO </t>
  </si>
  <si>
    <t xml:space="preserve">SECRETARIA DE EDUCACIÓN </t>
  </si>
  <si>
    <t>DOTACION BASICA</t>
  </si>
  <si>
    <t xml:space="preserve"> PROYECTO DE DOTACIÓN DE ELEMENTOS A 347 HOGARES COMUNITARIOS  PARA CUALIFICACIÓN DE LA ATENCIÓN DE LOS NIÑOS MENORES DE 5 AÑOS. </t>
  </si>
  <si>
    <t>SECRETARIA DE DESARROLLO SOCIAL</t>
  </si>
  <si>
    <t>POR UN PUTUMAYO CON INFRAESTRUCTURA PARA LA PROSPERIDAD</t>
  </si>
  <si>
    <t>INFRESTRUCTURA ESPECIAL</t>
  </si>
  <si>
    <t>INFRAESTRUCTURA PARA LA POBLACION VULNERABLE.</t>
  </si>
  <si>
    <t>AMBIENTE CONSTRUIDO PARA EL ADULTO MAYOR</t>
  </si>
  <si>
    <t>INFRAESTRUCTURA  PARA EL SECTOR SALUD</t>
  </si>
  <si>
    <t>RED PUBLICA HOSPITALARIA</t>
  </si>
  <si>
    <t>INFRAESTRUCTURA HOSPITALARIA</t>
  </si>
  <si>
    <t>PROYECTO PARA LA INFRAESTRUCTURA DE LA RED HOSPITALARIA DE PRIMER NIVEL</t>
  </si>
  <si>
    <t>PROYECTO PARA LA INFRAESTRUCTURA HOSPITALARIA DE PUESTOS Y CENTROS DE SALUD DEL DEPARTAMENTO DEL PUTUMAYO</t>
  </si>
  <si>
    <t>NFRAESTRUCTURA  PARA EL EQUIPAMIENTO EDUCATIVO</t>
  </si>
  <si>
    <t>INFRAESTRUCTURA PARA LA EDUCACIÓN</t>
  </si>
  <si>
    <t>INFRAESTRUCTURA PARA LA EDUCACION SUPERIOR</t>
  </si>
  <si>
    <t xml:space="preserve">CONSTRUCCIÓN DE ESPACIOS PEDAGÓGICOS EN EL INSTITUTO TECNOLÓGICO DEL PUTUMAYO </t>
  </si>
  <si>
    <t xml:space="preserve"> APOYO A EVENTOS PARA FORTALECIMIENTO FRONTERIZO </t>
  </si>
  <si>
    <t xml:space="preserve"> APOYO A LA GESTIÓN DE LOS CENTROS DE ATENCIÓN EN ZONA DE FRONTERA </t>
  </si>
  <si>
    <t>COOPERACION INTERNACIONAL</t>
  </si>
  <si>
    <t xml:space="preserve"> APOYO A LA FORMULACION E IMPLEMENTACION DE PLANES DE COOPERACION </t>
  </si>
  <si>
    <t xml:space="preserve"> PROYECTO  DE FORTALECIMIENTO A LOS PROCESOS DE COOPERACION </t>
  </si>
  <si>
    <t>PUTUMAYO PRODUCTIVO Y COMPETITIVO, PREPARADO PARA EL FUTURO</t>
  </si>
  <si>
    <t>FORTALECIMIENTO DE LOS  SISTEMAS PRODUCTIVOS LOCALES ESTRATÉGICOS</t>
  </si>
  <si>
    <t>PROYECTO PARA EL FOMENTO DE  SISTEMAS PRODUCTIVOS LOCALES ESTRATÉGICOS</t>
  </si>
  <si>
    <t>FORTALECIMIENTO DE LAS ORGANIZACIONES DE PRODUCTORES AGROPECUARIOS,PISCICOLA Y FORESTAL</t>
  </si>
  <si>
    <t xml:space="preserve">PROYECTO PARA EL FORTALECIEMINTO DE LA ORGANIZACIONES DE PRODUCTORES AGROPECUARIOS </t>
  </si>
  <si>
    <t>SANIDAD, INOCUIDAD Y GESTIÓN DE RIESGOS AGROPECUARIOS</t>
  </si>
  <si>
    <t>PROYECTO DE  SANIDAD,INOCUIDAD  Y GESTION DEL RIESGO AGROPECUARIA EN EL DEPARTAMENTO DEL PUTUMAYO</t>
  </si>
  <si>
    <t>POR UN PUTUMAYO PRODUCTIVO Y COMPETITIVO</t>
  </si>
  <si>
    <t>POR UN PUTUMAYO CON GOBERNABILIDAD, ADMINISTRACION MODERNA Y DEMOCRACIA PARTICIPATIVA</t>
  </si>
  <si>
    <t>PLANEACION Y FORTALECIMIENTO ADMINISTRATIVO Y FINANCIERO</t>
  </si>
  <si>
    <t>PLANEACION Y DESARROLLO REGIONAL</t>
  </si>
  <si>
    <t>ORDENAMIENTO TERRITORIAL</t>
  </si>
  <si>
    <t xml:space="preserve">PROYECTO PARA RESOLVER LITIGIOS LIMITROFES MUNICIPALES DEPARTAMENTO DEL PUTUMAYO </t>
  </si>
  <si>
    <t xml:space="preserve"> PLANES BASICOS DE ORDENAMIENTO Y ESQUEMAS DE ORDENAMIENTO TERRITORIAL </t>
  </si>
  <si>
    <t xml:space="preserve"> PROYECTO PARA EL FORTALECIMIENTO DE LA CAPACIDAD DE GESTION Y PLANIFICACION MUNICIPAL Y DE LAS ETNIAS DEL PUTUMAYO </t>
  </si>
  <si>
    <t xml:space="preserve"> PROYECTO PARA EL FORTALECIMIENTO DE  BANCOS DE PROGRAMAS Y PROYECTOS DEPARTAMENTAL Y MUNICIPAL </t>
  </si>
  <si>
    <t xml:space="preserve"> PROYECTO PARA CAPACITAR Y DIVULGAR PROCESOS DE PLANEACIÒN, ORDENAMIENTO TERRITORIAL, PRESUPUESTO EN TODOS LOS NIVELES DE LA ADMINISTRACIÒN DEPARTAMENTAL MUNICIPAL JUNTAS DE ACCION COMUNAL Y COMUNIDAD ORGANIZADA </t>
  </si>
  <si>
    <t>MECANISMOS DE PLANIFICACION</t>
  </si>
  <si>
    <t xml:space="preserve"> PROYECTO DE APOYO AL CUMPLIMIENTO DE LAS ACCIONES LEGALES ENCOMEDADAS A LOS CONSEJOS TERRITORIALES DE PLANEACION DEL PUTUMAYO. </t>
  </si>
  <si>
    <t xml:space="preserve"> PROYECTO PARA EL SEGUIMIENTO, MONITOREO Y EVALUACION DEL PLAN DE DESARROLLO DEPARTAMENTAL  2012-2015  </t>
  </si>
  <si>
    <t>MODERNIZACION ADMINISTRATIVA</t>
  </si>
  <si>
    <t>DESARROLLO Y FORTALECIMIENTO INSTITUCIONAL</t>
  </si>
  <si>
    <t xml:space="preserve"> PROYECTO DE REINGENIERIA ADMINISTRATIVA GUBERNAMEMENTAL </t>
  </si>
  <si>
    <t>PORCENTAJE DE REGALIAS PETROLERAS CON MANEJO ESPECIAL</t>
  </si>
  <si>
    <t>INTERVENTORIAS Y TRANSFERENCIAS DE LEY.</t>
  </si>
  <si>
    <t xml:space="preserve"> UTILIZAR HASTA EL DIEZ POR CIENTO (10%) DE LA PARTICIPACIÓN REGALIAS PETROLERAS PARA LA INTERVENTORÍA TÉCNICA DE LOS PROYECTOS QUE SE EJECUTEN CON ESTOS RECURSOS </t>
  </si>
  <si>
    <t xml:space="preserve">TOTAL </t>
  </si>
  <si>
    <t>INVERSION</t>
  </si>
  <si>
    <t>USO RACIONAL DE ENERGÍA</t>
  </si>
  <si>
    <t>PROYECTO PARA FOMENTAR EL USO RACIONAL Y EFICIENTE DE LA ENERGÍA Y DEMÁS FORMAS NO CONVENCIONALES</t>
  </si>
  <si>
    <t>SECRETARIA DE DESARROLLO SOCIAL.</t>
  </si>
  <si>
    <t>APOYO AL MEJORAMIENTO DE CAMINOS VEREDALES</t>
  </si>
  <si>
    <t>MEJORAMIENTO DE CAMINOS VEREDALES</t>
  </si>
  <si>
    <t>I.C.L.D.</t>
  </si>
  <si>
    <t>INFRAESTRUCTURA DE EQUIPAMIENTOS URBANISTICOS</t>
  </si>
  <si>
    <t>INFRAESTRUCTURA  DEPORTIVA Y RECREATIVA</t>
  </si>
  <si>
    <t>ESCENARIOS DEPORTIVOS RECREATIVOS</t>
  </si>
  <si>
    <t>APORTES PARA  LA CONSTRUCCION DE INFRAESTRUCTURA DEPORTIVA DEL DEPARTAMENTO DEL PUTUMAYO</t>
  </si>
  <si>
    <t>PLAN OPERATIVO ANUAL DE INVERSIONES DE LA GOBERNACION DEL PUTUMAYO PARA LA VIGENCIA FISCAL 2014.</t>
  </si>
  <si>
    <t>CONV INTERADTIVO 640 18-07-2013 - PAE</t>
  </si>
  <si>
    <t>INDEPORTES</t>
  </si>
  <si>
    <t>INVERSIONES DE DOTACION Y EQUIPOS DE SALUD.</t>
  </si>
  <si>
    <t>EDWIN GIOVANNY IBARRA VALLEJO</t>
  </si>
  <si>
    <t>Secretario de Planeacion departamental.</t>
  </si>
  <si>
    <t>EJE 6 - POR UN PUTUMAYO CON GOBERNABILIDAD, ADMINISTRACION MODERNA Y DEMOCRACIA PARTICIPATIVA.</t>
  </si>
  <si>
    <t>SECRETARIA DE PLANEACION DEPARTAMENTAL</t>
  </si>
  <si>
    <t>APOYO A LA INFRAESTRUCTURA DESTINADA A LA ATENCION DEL ADULTO MAYOR EN EL DEPARTAMENTO  DEL PUTUMAYO.</t>
  </si>
  <si>
    <t>CONSOLIDACION DE LA PAZ.</t>
  </si>
  <si>
    <t>ASISTENCIA TECNICA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</si>
</sst>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Pts&quot;;[Red]\-#,##0.00\ &quot;Pts&quot;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[$$-240A]\ #,##0.00"/>
    <numFmt numFmtId="171" formatCode="[$$-240A]\ #,##0"/>
    <numFmt numFmtId="172" formatCode="_([$$-240A]\ * #,##0_);_([$$-240A]\ * \(#,##0\);_([$$-240A]\ * &quot;-&quot;??_);_(@_)"/>
    <numFmt numFmtId="173" formatCode="0.0%"/>
    <numFmt numFmtId="174" formatCode="#,##0\ &quot;€&quot;;[Red]\-#,##0\ &quot;€&quot;"/>
    <numFmt numFmtId="175" formatCode="_-* #,##0.0\ _P_t_s_-;\-* #,##0.0\ _P_t_s_-;_-* &quot;-&quot;??\ _P_t_s_-;_-@_-"/>
    <numFmt numFmtId="176" formatCode="_ * #,##0.00_ ;_ * \-#,##0.00_ ;_ * &quot;-&quot;??_ ;_ @_ "/>
    <numFmt numFmtId="177" formatCode="#,##0.0"/>
    <numFmt numFmtId="178" formatCode="#,##0_ ;\-#,##0\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240A]hh:mm:ss\ AM/PM"/>
    <numFmt numFmtId="185" formatCode="_-* #,##0.000\ _P_t_s_-;\-* #,##0.000\ _P_t_s_-;_-* &quot;-&quot;??\ _P_t_s_-;_-@_-"/>
    <numFmt numFmtId="186" formatCode="_(* #,##0_);_(* \(#,##0\);_(* &quot;-&quot;??_);_(@_)"/>
    <numFmt numFmtId="187" formatCode="#,##0.00;[Red]#,##0.00"/>
    <numFmt numFmtId="188" formatCode="0.0"/>
    <numFmt numFmtId="189" formatCode="_-* #,##0.0000\ _P_t_s_-;\-* #,##0.0000\ _P_t_s_-;_-* &quot;-&quot;??\ _P_t_s_-;_-@_-"/>
    <numFmt numFmtId="190" formatCode="_-* #,##0.00000\ _P_t_s_-;\-* #,##0.00000\ _P_t_s_-;_-* &quot;-&quot;??\ _P_t_s_-;_-@_-"/>
    <numFmt numFmtId="191" formatCode="_-* #,##0.000000\ _P_t_s_-;\-* #,##0.000000\ _P_t_s_-;_-* &quot;-&quot;??\ _P_t_s_-;_-@_-"/>
    <numFmt numFmtId="192" formatCode="_-* #,##0.0000000\ _P_t_s_-;\-* #,##0.0000000\ _P_t_s_-;_-* &quot;-&quot;??\ _P_t_s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Mongolian Baiti"/>
      <family val="4"/>
    </font>
    <font>
      <b/>
      <sz val="14"/>
      <name val="Mongolian Baiti"/>
      <family val="4"/>
    </font>
    <font>
      <sz val="9"/>
      <name val="Calibri"/>
      <family val="2"/>
    </font>
    <font>
      <sz val="10"/>
      <color indexed="8"/>
      <name val="MS Sans Serif"/>
      <family val="2"/>
    </font>
    <font>
      <b/>
      <sz val="9"/>
      <name val="Vrinda"/>
      <family val="2"/>
    </font>
    <font>
      <sz val="9"/>
      <name val="Vrinda"/>
      <family val="2"/>
    </font>
    <font>
      <b/>
      <sz val="20"/>
      <name val="Vrinda"/>
      <family val="2"/>
    </font>
    <font>
      <sz val="16"/>
      <name val="Vrinda"/>
      <family val="2"/>
    </font>
    <font>
      <b/>
      <sz val="16"/>
      <name val="Vrinda"/>
      <family val="2"/>
    </font>
    <font>
      <sz val="9"/>
      <color indexed="8"/>
      <name val="Vrinda"/>
      <family val="2"/>
    </font>
    <font>
      <b/>
      <sz val="9"/>
      <color indexed="10"/>
      <name val="Vrinda"/>
      <family val="2"/>
    </font>
    <font>
      <b/>
      <sz val="9"/>
      <color indexed="8"/>
      <name val="Vrinda"/>
      <family val="2"/>
    </font>
    <font>
      <sz val="9"/>
      <color theme="1"/>
      <name val="Vrinda"/>
      <family val="2"/>
    </font>
    <font>
      <b/>
      <sz val="9"/>
      <color rgb="FFFF0000"/>
      <name val="Vrinda"/>
      <family val="2"/>
    </font>
    <font>
      <sz val="9"/>
      <color rgb="FF000000"/>
      <name val="Vrinda"/>
      <family val="2"/>
    </font>
    <font>
      <b/>
      <sz val="9"/>
      <color theme="1"/>
      <name val="Vrind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37">
    <xf numFmtId="0" fontId="0" fillId="0" borderId="0" xfId="0" applyAlignment="1">
      <alignment/>
    </xf>
    <xf numFmtId="168" fontId="22" fillId="0" borderId="10" xfId="57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43" fontId="24" fillId="0" borderId="10" xfId="51" applyFont="1" applyFill="1" applyBorder="1" applyAlignment="1">
      <alignment horizontal="center" vertical="center" wrapText="1"/>
    </xf>
    <xf numFmtId="43" fontId="24" fillId="25" borderId="10" xfId="51" applyFont="1" applyFill="1" applyBorder="1" applyAlignment="1">
      <alignment horizontal="justify" vertical="center" wrapText="1"/>
    </xf>
    <xf numFmtId="0" fontId="24" fillId="25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51" applyNumberFormat="1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168" fontId="25" fillId="0" borderId="10" xfId="48" applyFont="1" applyFill="1" applyBorder="1" applyAlignment="1">
      <alignment horizontal="center" vertical="center" wrapText="1"/>
    </xf>
    <xf numFmtId="43" fontId="24" fillId="0" borderId="11" xfId="5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65" applyFont="1" applyFill="1" applyBorder="1" applyAlignment="1">
      <alignment horizontal="center" vertical="center" wrapText="1"/>
      <protection/>
    </xf>
    <xf numFmtId="0" fontId="24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justify" vertical="center" wrapText="1"/>
    </xf>
    <xf numFmtId="0" fontId="24" fillId="26" borderId="10" xfId="0" applyNumberFormat="1" applyFont="1" applyFill="1" applyBorder="1" applyAlignment="1">
      <alignment horizontal="center" vertical="center" wrapText="1"/>
    </xf>
    <xf numFmtId="168" fontId="24" fillId="26" borderId="10" xfId="48" applyFont="1" applyFill="1" applyBorder="1" applyAlignment="1">
      <alignment horizontal="center" vertical="center" wrapText="1"/>
    </xf>
    <xf numFmtId="168" fontId="25" fillId="0" borderId="10" xfId="57" applyFont="1" applyFill="1" applyBorder="1" applyAlignment="1">
      <alignment horizontal="center" vertical="center" wrapText="1"/>
    </xf>
    <xf numFmtId="168" fontId="25" fillId="0" borderId="10" xfId="57" applyFont="1" applyFill="1" applyBorder="1" applyAlignment="1">
      <alignment horizontal="justify" vertical="center"/>
    </xf>
    <xf numFmtId="168" fontId="25" fillId="0" borderId="10" xfId="57" applyFont="1" applyFill="1" applyBorder="1" applyAlignment="1">
      <alignment horizontal="justify" vertical="center" wrapText="1"/>
    </xf>
    <xf numFmtId="168" fontId="24" fillId="0" borderId="10" xfId="48" applyFont="1" applyFill="1" applyBorder="1" applyAlignment="1">
      <alignment horizontal="center" vertical="center" wrapText="1"/>
    </xf>
    <xf numFmtId="43" fontId="25" fillId="0" borderId="10" xfId="51" applyFont="1" applyFill="1" applyBorder="1" applyAlignment="1">
      <alignment horizontal="center" vertical="center" wrapText="1"/>
    </xf>
    <xf numFmtId="168" fontId="25" fillId="0" borderId="10" xfId="48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 wrapText="1"/>
    </xf>
    <xf numFmtId="168" fontId="25" fillId="0" borderId="10" xfId="57" applyFont="1" applyFill="1" applyBorder="1" applyAlignment="1">
      <alignment horizontal="center" vertical="center"/>
    </xf>
    <xf numFmtId="168" fontId="25" fillId="0" borderId="10" xfId="48" applyFont="1" applyFill="1" applyBorder="1" applyAlignment="1">
      <alignment vertical="center"/>
    </xf>
    <xf numFmtId="0" fontId="25" fillId="26" borderId="10" xfId="0" applyFont="1" applyFill="1" applyBorder="1" applyAlignment="1">
      <alignment horizontal="center" vertical="center"/>
    </xf>
    <xf numFmtId="168" fontId="25" fillId="0" borderId="12" xfId="48" applyFont="1" applyFill="1" applyBorder="1" applyAlignment="1">
      <alignment horizontal="center" vertical="center" wrapText="1"/>
    </xf>
    <xf numFmtId="168" fontId="25" fillId="0" borderId="10" xfId="48" applyFont="1" applyFill="1" applyBorder="1" applyAlignment="1">
      <alignment horizontal="justify" vertical="center" wrapText="1"/>
    </xf>
    <xf numFmtId="0" fontId="24" fillId="26" borderId="11" xfId="0" applyFont="1" applyFill="1" applyBorder="1" applyAlignment="1">
      <alignment horizontal="justify" vertical="center" wrapText="1"/>
    </xf>
    <xf numFmtId="168" fontId="25" fillId="0" borderId="10" xfId="57" applyFont="1" applyFill="1" applyBorder="1" applyAlignment="1">
      <alignment horizontal="left" vertical="center" wrapText="1"/>
    </xf>
    <xf numFmtId="2" fontId="25" fillId="0" borderId="10" xfId="57" applyNumberFormat="1" applyFont="1" applyFill="1" applyBorder="1" applyAlignment="1">
      <alignment vertical="center"/>
    </xf>
    <xf numFmtId="168" fontId="24" fillId="0" borderId="11" xfId="48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/>
    </xf>
    <xf numFmtId="168" fontId="24" fillId="26" borderId="10" xfId="57" applyFont="1" applyFill="1" applyBorder="1" applyAlignment="1">
      <alignment horizontal="center" vertical="center" wrapText="1"/>
    </xf>
    <xf numFmtId="0" fontId="24" fillId="26" borderId="10" xfId="0" applyNumberFormat="1" applyFont="1" applyFill="1" applyBorder="1" applyAlignment="1">
      <alignment horizontal="center"/>
    </xf>
    <xf numFmtId="168" fontId="24" fillId="26" borderId="10" xfId="48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 vertical="center"/>
    </xf>
    <xf numFmtId="168" fontId="24" fillId="27" borderId="10" xfId="57" applyFont="1" applyFill="1" applyBorder="1" applyAlignment="1">
      <alignment horizontal="right" vertical="center" wrapText="1"/>
    </xf>
    <xf numFmtId="0" fontId="24" fillId="27" borderId="10" xfId="0" applyNumberFormat="1" applyFont="1" applyFill="1" applyBorder="1" applyAlignment="1">
      <alignment horizontal="right" vertical="center"/>
    </xf>
    <xf numFmtId="168" fontId="24" fillId="27" borderId="10" xfId="48" applyFont="1" applyFill="1" applyBorder="1" applyAlignment="1">
      <alignment horizontal="right" vertical="center"/>
    </xf>
    <xf numFmtId="168" fontId="24" fillId="27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168" fontId="25" fillId="0" borderId="0" xfId="57" applyFont="1" applyFill="1" applyBorder="1" applyAlignment="1">
      <alignment horizontal="center" vertical="center" wrapText="1"/>
    </xf>
    <xf numFmtId="168" fontId="25" fillId="0" borderId="0" xfId="57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/>
    </xf>
    <xf numFmtId="168" fontId="25" fillId="0" borderId="0" xfId="48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justify" vertical="center"/>
    </xf>
    <xf numFmtId="0" fontId="25" fillId="0" borderId="10" xfId="48" applyNumberFormat="1" applyFont="1" applyFill="1" applyBorder="1" applyAlignment="1">
      <alignment horizontal="center" vertical="center"/>
    </xf>
    <xf numFmtId="168" fontId="32" fillId="0" borderId="10" xfId="48" applyFont="1" applyFill="1" applyBorder="1" applyAlignment="1">
      <alignment horizontal="center" vertical="center"/>
    </xf>
    <xf numFmtId="168" fontId="24" fillId="0" borderId="10" xfId="48" applyFont="1" applyFill="1" applyBorder="1" applyAlignment="1">
      <alignment horizontal="center" vertical="center"/>
    </xf>
    <xf numFmtId="169" fontId="25" fillId="0" borderId="10" xfId="48" applyNumberFormat="1" applyFont="1" applyFill="1" applyBorder="1" applyAlignment="1">
      <alignment horizontal="justify" vertical="center"/>
    </xf>
    <xf numFmtId="0" fontId="24" fillId="26" borderId="10" xfId="48" applyNumberFormat="1" applyFont="1" applyFill="1" applyBorder="1" applyAlignment="1">
      <alignment horizontal="center" vertical="center"/>
    </xf>
    <xf numFmtId="168" fontId="24" fillId="26" borderId="10" xfId="48" applyFont="1" applyFill="1" applyBorder="1" applyAlignment="1">
      <alignment horizontal="center" vertical="center"/>
    </xf>
    <xf numFmtId="169" fontId="24" fillId="26" borderId="10" xfId="48" applyNumberFormat="1" applyFont="1" applyFill="1" applyBorder="1" applyAlignment="1">
      <alignment/>
    </xf>
    <xf numFmtId="168" fontId="25" fillId="0" borderId="13" xfId="48" applyFont="1" applyFill="1" applyBorder="1" applyAlignment="1">
      <alignment vertical="center" wrapText="1"/>
    </xf>
    <xf numFmtId="168" fontId="25" fillId="0" borderId="10" xfId="48" applyFont="1" applyFill="1" applyBorder="1" applyAlignment="1">
      <alignment vertical="center" wrapText="1"/>
    </xf>
    <xf numFmtId="0" fontId="24" fillId="0" borderId="14" xfId="0" applyFont="1" applyFill="1" applyBorder="1" applyAlignment="1">
      <alignment/>
    </xf>
    <xf numFmtId="168" fontId="24" fillId="26" borderId="10" xfId="48" applyFont="1" applyFill="1" applyBorder="1" applyAlignment="1">
      <alignment horizontal="justify" vertical="center"/>
    </xf>
    <xf numFmtId="168" fontId="24" fillId="27" borderId="10" xfId="48" applyFont="1" applyFill="1" applyBorder="1" applyAlignment="1">
      <alignment horizontal="justify" vertical="center"/>
    </xf>
    <xf numFmtId="0" fontId="24" fillId="27" borderId="10" xfId="48" applyNumberFormat="1" applyFont="1" applyFill="1" applyBorder="1" applyAlignment="1">
      <alignment horizontal="center" vertical="center"/>
    </xf>
    <xf numFmtId="168" fontId="24" fillId="27" borderId="10" xfId="48" applyFont="1" applyFill="1" applyBorder="1" applyAlignment="1">
      <alignment horizontal="center" vertical="center"/>
    </xf>
    <xf numFmtId="169" fontId="24" fillId="27" borderId="10" xfId="48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justify"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168" fontId="25" fillId="0" borderId="10" xfId="57" applyFont="1" applyFill="1" applyBorder="1" applyAlignment="1">
      <alignment horizontal="right" vertical="distributed"/>
    </xf>
    <xf numFmtId="2" fontId="25" fillId="0" borderId="10" xfId="0" applyNumberFormat="1" applyFont="1" applyFill="1" applyBorder="1" applyAlignment="1">
      <alignment horizontal="justify" vertical="center"/>
    </xf>
    <xf numFmtId="0" fontId="24" fillId="26" borderId="0" xfId="0" applyFont="1" applyFill="1" applyBorder="1" applyAlignment="1">
      <alignment horizontal="justify" vertical="center" wrapText="1"/>
    </xf>
    <xf numFmtId="3" fontId="24" fillId="26" borderId="11" xfId="0" applyNumberFormat="1" applyFont="1" applyFill="1" applyBorder="1" applyAlignment="1">
      <alignment horizontal="center" vertical="center" wrapText="1"/>
    </xf>
    <xf numFmtId="168" fontId="33" fillId="0" borderId="10" xfId="57" applyFont="1" applyFill="1" applyBorder="1" applyAlignment="1">
      <alignment vertical="center"/>
    </xf>
    <xf numFmtId="169" fontId="25" fillId="0" borderId="10" xfId="48" applyNumberFormat="1" applyFont="1" applyFill="1" applyBorder="1" applyAlignment="1">
      <alignment horizontal="right" vertical="distributed"/>
    </xf>
    <xf numFmtId="169" fontId="25" fillId="0" borderId="10" xfId="48" applyNumberFormat="1" applyFont="1" applyFill="1" applyBorder="1" applyAlignment="1">
      <alignment horizontal="center" vertical="center" wrapText="1"/>
    </xf>
    <xf numFmtId="0" fontId="24" fillId="26" borderId="10" xfId="57" applyNumberFormat="1" applyFont="1" applyFill="1" applyBorder="1" applyAlignment="1">
      <alignment horizontal="center"/>
    </xf>
    <xf numFmtId="169" fontId="24" fillId="26" borderId="10" xfId="57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168" fontId="25" fillId="0" borderId="10" xfId="48" applyFont="1" applyFill="1" applyBorder="1" applyAlignment="1">
      <alignment horizontal="center" vertical="distributed"/>
    </xf>
    <xf numFmtId="168" fontId="25" fillId="0" borderId="10" xfId="57" applyFont="1" applyFill="1" applyBorder="1" applyAlignment="1">
      <alignment vertical="center" wrapText="1"/>
    </xf>
    <xf numFmtId="168" fontId="25" fillId="0" borderId="14" xfId="57" applyFont="1" applyFill="1" applyBorder="1" applyAlignment="1">
      <alignment vertical="center" wrapText="1"/>
    </xf>
    <xf numFmtId="168" fontId="25" fillId="0" borderId="10" xfId="57" applyFont="1" applyFill="1" applyBorder="1" applyAlignment="1">
      <alignment horizontal="center" vertical="top" wrapText="1"/>
    </xf>
    <xf numFmtId="168" fontId="25" fillId="0" borderId="13" xfId="57" applyFont="1" applyFill="1" applyBorder="1" applyAlignment="1">
      <alignment vertical="center" wrapText="1"/>
    </xf>
    <xf numFmtId="168" fontId="25" fillId="0" borderId="16" xfId="57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justify" vertical="center"/>
    </xf>
    <xf numFmtId="0" fontId="24" fillId="26" borderId="13" xfId="0" applyNumberFormat="1" applyFont="1" applyFill="1" applyBorder="1" applyAlignment="1">
      <alignment horizontal="center"/>
    </xf>
    <xf numFmtId="168" fontId="24" fillId="26" borderId="13" xfId="48" applyFont="1" applyFill="1" applyBorder="1" applyAlignment="1">
      <alignment horizontal="center"/>
    </xf>
    <xf numFmtId="0" fontId="24" fillId="26" borderId="13" xfId="48" applyNumberFormat="1" applyFont="1" applyFill="1" applyBorder="1" applyAlignment="1">
      <alignment horizontal="center"/>
    </xf>
    <xf numFmtId="168" fontId="24" fillId="26" borderId="13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168" fontId="25" fillId="0" borderId="13" xfId="48" applyFont="1" applyFill="1" applyBorder="1" applyAlignment="1">
      <alignment vertical="center"/>
    </xf>
    <xf numFmtId="0" fontId="24" fillId="26" borderId="13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/>
    </xf>
    <xf numFmtId="169" fontId="25" fillId="0" borderId="10" xfId="57" applyNumberFormat="1" applyFont="1" applyFill="1" applyBorder="1" applyAlignment="1">
      <alignment vertical="center" wrapText="1"/>
    </xf>
    <xf numFmtId="169" fontId="25" fillId="0" borderId="13" xfId="57" applyNumberFormat="1" applyFont="1" applyFill="1" applyBorder="1" applyAlignment="1">
      <alignment vertical="center" wrapText="1"/>
    </xf>
    <xf numFmtId="168" fontId="33" fillId="26" borderId="10" xfId="48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justify" vertical="center"/>
    </xf>
    <xf numFmtId="0" fontId="24" fillId="27" borderId="10" xfId="0" applyNumberFormat="1" applyFont="1" applyFill="1" applyBorder="1" applyAlignment="1">
      <alignment horizontal="center"/>
    </xf>
    <xf numFmtId="43" fontId="24" fillId="27" borderId="10" xfId="0" applyNumberFormat="1" applyFont="1" applyFill="1" applyBorder="1" applyAlignment="1">
      <alignment/>
    </xf>
    <xf numFmtId="43" fontId="25" fillId="0" borderId="0" xfId="0" applyNumberFormat="1" applyFont="1" applyFill="1" applyAlignment="1">
      <alignment horizontal="justify" vertical="center"/>
    </xf>
    <xf numFmtId="0" fontId="34" fillId="0" borderId="10" xfId="0" applyFont="1" applyBorder="1" applyAlignment="1">
      <alignment horizontal="justify" vertical="center" wrapText="1"/>
    </xf>
    <xf numFmtId="43" fontId="32" fillId="0" borderId="10" xfId="50" applyFont="1" applyFill="1" applyBorder="1" applyAlignment="1">
      <alignment horizontal="center" vertical="center" wrapText="1"/>
    </xf>
    <xf numFmtId="43" fontId="35" fillId="0" borderId="10" xfId="5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43" fontId="32" fillId="26" borderId="10" xfId="50" applyFont="1" applyFill="1" applyBorder="1" applyAlignment="1">
      <alignment horizontal="center" vertical="center" wrapText="1"/>
    </xf>
    <xf numFmtId="168" fontId="25" fillId="0" borderId="0" xfId="57" applyFont="1" applyAlignment="1">
      <alignment vertical="center"/>
    </xf>
    <xf numFmtId="168" fontId="32" fillId="26" borderId="17" xfId="48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justify" vertical="center"/>
    </xf>
    <xf numFmtId="168" fontId="32" fillId="26" borderId="11" xfId="48" applyFont="1" applyFill="1" applyBorder="1" applyAlignment="1">
      <alignment horizontal="justify" vertical="center" wrapText="1"/>
    </xf>
    <xf numFmtId="43" fontId="35" fillId="26" borderId="10" xfId="50" applyNumberFormat="1" applyFont="1" applyFill="1" applyBorder="1" applyAlignment="1">
      <alignment horizontal="center" vertical="center" wrapText="1"/>
    </xf>
    <xf numFmtId="0" fontId="35" fillId="26" borderId="10" xfId="50" applyNumberFormat="1" applyFont="1" applyFill="1" applyBorder="1" applyAlignment="1">
      <alignment horizontal="center" vertical="center" wrapText="1"/>
    </xf>
    <xf numFmtId="43" fontId="32" fillId="26" borderId="10" xfId="50" applyFont="1" applyFill="1" applyBorder="1" applyAlignment="1">
      <alignment horizontal="justify" vertical="center" wrapText="1"/>
    </xf>
    <xf numFmtId="168" fontId="25" fillId="0" borderId="10" xfId="48" applyFont="1" applyFill="1" applyBorder="1" applyAlignment="1">
      <alignment/>
    </xf>
    <xf numFmtId="168" fontId="25" fillId="27" borderId="15" xfId="48" applyFont="1" applyFill="1" applyBorder="1" applyAlignment="1">
      <alignment/>
    </xf>
    <xf numFmtId="168" fontId="25" fillId="27" borderId="10" xfId="48" applyFont="1" applyFill="1" applyBorder="1" applyAlignment="1">
      <alignment horizontal="justify" vertical="center"/>
    </xf>
    <xf numFmtId="43" fontId="24" fillId="27" borderId="10" xfId="0" applyNumberFormat="1" applyFont="1" applyFill="1" applyBorder="1" applyAlignment="1">
      <alignment vertical="center"/>
    </xf>
    <xf numFmtId="168" fontId="25" fillId="0" borderId="0" xfId="48" applyFont="1" applyFill="1" applyAlignment="1">
      <alignment/>
    </xf>
    <xf numFmtId="168" fontId="25" fillId="0" borderId="0" xfId="48" applyFont="1" applyFill="1" applyAlignment="1">
      <alignment horizontal="justify" vertical="center"/>
    </xf>
    <xf numFmtId="168" fontId="24" fillId="28" borderId="10" xfId="48" applyFont="1" applyFill="1" applyBorder="1" applyAlignment="1">
      <alignment horizontal="justify" vertical="center"/>
    </xf>
    <xf numFmtId="2" fontId="25" fillId="0" borderId="10" xfId="57" applyNumberFormat="1" applyFont="1" applyFill="1" applyBorder="1" applyAlignment="1">
      <alignment horizontal="right" vertical="distributed"/>
    </xf>
    <xf numFmtId="187" fontId="25" fillId="0" borderId="10" xfId="52" applyNumberFormat="1" applyFont="1" applyFill="1" applyBorder="1" applyAlignment="1" applyProtection="1">
      <alignment horizontal="right"/>
      <protection/>
    </xf>
    <xf numFmtId="164" fontId="25" fillId="0" borderId="10" xfId="52" applyFont="1" applyFill="1" applyBorder="1" applyAlignment="1" applyProtection="1">
      <alignment horizontal="right"/>
      <protection/>
    </xf>
    <xf numFmtId="0" fontId="24" fillId="27" borderId="10" xfId="0" applyNumberFormat="1" applyFont="1" applyFill="1" applyBorder="1" applyAlignment="1">
      <alignment horizontal="center" vertical="center"/>
    </xf>
    <xf numFmtId="3" fontId="24" fillId="26" borderId="12" xfId="0" applyNumberFormat="1" applyFont="1" applyFill="1" applyBorder="1" applyAlignment="1">
      <alignment horizontal="center" vertical="center" wrapText="1"/>
    </xf>
    <xf numFmtId="168" fontId="24" fillId="26" borderId="10" xfId="48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vertical="center" wrapText="1"/>
    </xf>
    <xf numFmtId="169" fontId="25" fillId="0" borderId="10" xfId="48" applyNumberFormat="1" applyFont="1" applyFill="1" applyBorder="1" applyAlignment="1">
      <alignment vertical="center"/>
    </xf>
    <xf numFmtId="43" fontId="32" fillId="0" borderId="15" xfId="50" applyFont="1" applyFill="1" applyBorder="1" applyAlignment="1">
      <alignment horizontal="center" vertical="center" wrapText="1"/>
    </xf>
    <xf numFmtId="168" fontId="27" fillId="28" borderId="15" xfId="48" applyFont="1" applyFill="1" applyBorder="1" applyAlignment="1">
      <alignment/>
    </xf>
    <xf numFmtId="168" fontId="28" fillId="28" borderId="10" xfId="48" applyFont="1" applyFill="1" applyBorder="1" applyAlignment="1">
      <alignment vertical="center"/>
    </xf>
    <xf numFmtId="0" fontId="24" fillId="26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right" vertical="center"/>
    </xf>
    <xf numFmtId="43" fontId="24" fillId="25" borderId="14" xfId="51" applyFont="1" applyFill="1" applyBorder="1" applyAlignment="1">
      <alignment horizontal="center" vertical="center" wrapText="1"/>
    </xf>
    <xf numFmtId="43" fontId="24" fillId="25" borderId="18" xfId="51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168" fontId="32" fillId="0" borderId="13" xfId="48" applyFont="1" applyFill="1" applyBorder="1" applyAlignment="1">
      <alignment horizontal="center" vertical="center" wrapText="1"/>
    </xf>
    <xf numFmtId="168" fontId="32" fillId="0" borderId="14" xfId="48" applyFont="1" applyFill="1" applyBorder="1" applyAlignment="1">
      <alignment horizontal="center" vertical="center" wrapText="1"/>
    </xf>
    <xf numFmtId="0" fontId="28" fillId="28" borderId="18" xfId="48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vertical="center"/>
    </xf>
    <xf numFmtId="2" fontId="25" fillId="0" borderId="10" xfId="48" applyNumberFormat="1" applyFont="1" applyFill="1" applyBorder="1" applyAlignment="1">
      <alignment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43" fontId="24" fillId="25" borderId="14" xfId="51" applyFont="1" applyFill="1" applyBorder="1" applyAlignment="1">
      <alignment horizontal="center" vertical="center" wrapText="1"/>
    </xf>
    <xf numFmtId="43" fontId="24" fillId="25" borderId="18" xfId="51" applyFont="1" applyFill="1" applyBorder="1" applyAlignment="1">
      <alignment horizontal="center" vertical="center" wrapText="1"/>
    </xf>
    <xf numFmtId="43" fontId="24" fillId="25" borderId="15" xfId="51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justify" vertical="center" wrapText="1"/>
    </xf>
    <xf numFmtId="0" fontId="24" fillId="25" borderId="12" xfId="0" applyFont="1" applyFill="1" applyBorder="1" applyAlignment="1">
      <alignment horizontal="justify" vertical="center" wrapText="1"/>
    </xf>
    <xf numFmtId="0" fontId="24" fillId="25" borderId="11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43" fontId="24" fillId="25" borderId="16" xfId="51" applyFont="1" applyFill="1" applyBorder="1" applyAlignment="1">
      <alignment horizontal="center" vertical="center" wrapText="1"/>
    </xf>
    <xf numFmtId="43" fontId="24" fillId="25" borderId="19" xfId="51" applyFont="1" applyFill="1" applyBorder="1" applyAlignment="1">
      <alignment horizontal="center" vertical="center" wrapText="1"/>
    </xf>
    <xf numFmtId="43" fontId="24" fillId="25" borderId="13" xfId="51" applyFont="1" applyFill="1" applyBorder="1" applyAlignment="1">
      <alignment horizontal="center" vertical="center" wrapText="1"/>
    </xf>
    <xf numFmtId="43" fontId="24" fillId="25" borderId="12" xfId="51" applyFont="1" applyFill="1" applyBorder="1" applyAlignment="1">
      <alignment horizontal="center" vertical="center" wrapText="1"/>
    </xf>
    <xf numFmtId="43" fontId="24" fillId="25" borderId="11" xfId="51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3" fontId="24" fillId="25" borderId="14" xfId="51" applyFont="1" applyFill="1" applyBorder="1" applyAlignment="1">
      <alignment horizontal="center" vertical="center"/>
    </xf>
    <xf numFmtId="43" fontId="24" fillId="25" borderId="15" xfId="51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43" fontId="24" fillId="25" borderId="10" xfId="51" applyFont="1" applyFill="1" applyBorder="1" applyAlignment="1">
      <alignment horizontal="center" vertical="center" wrapText="1"/>
    </xf>
    <xf numFmtId="0" fontId="25" fillId="0" borderId="10" xfId="65" applyFont="1" applyFill="1" applyBorder="1" applyAlignment="1">
      <alignment horizontal="center" vertical="center" wrapText="1"/>
      <protection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8" fontId="25" fillId="0" borderId="13" xfId="57" applyFont="1" applyFill="1" applyBorder="1" applyAlignment="1">
      <alignment horizontal="center" vertical="center" wrapText="1"/>
    </xf>
    <xf numFmtId="168" fontId="25" fillId="0" borderId="11" xfId="57" applyFont="1" applyFill="1" applyBorder="1" applyAlignment="1">
      <alignment horizontal="center" vertical="center" wrapText="1"/>
    </xf>
    <xf numFmtId="168" fontId="25" fillId="0" borderId="13" xfId="57" applyFont="1" applyFill="1" applyBorder="1" applyAlignment="1">
      <alignment horizontal="left" vertical="center" wrapText="1"/>
    </xf>
    <xf numFmtId="168" fontId="25" fillId="0" borderId="11" xfId="57" applyFont="1" applyFill="1" applyBorder="1" applyAlignment="1">
      <alignment horizontal="left" vertical="center" wrapText="1"/>
    </xf>
    <xf numFmtId="168" fontId="25" fillId="0" borderId="12" xfId="57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right" vertical="center"/>
    </xf>
    <xf numFmtId="0" fontId="24" fillId="27" borderId="15" xfId="0" applyFont="1" applyFill="1" applyBorder="1" applyAlignment="1">
      <alignment horizontal="right" vertical="center"/>
    </xf>
    <xf numFmtId="168" fontId="26" fillId="0" borderId="10" xfId="48" applyFont="1" applyFill="1" applyBorder="1" applyAlignment="1">
      <alignment horizontal="left"/>
    </xf>
    <xf numFmtId="0" fontId="25" fillId="25" borderId="1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8" fontId="25" fillId="0" borderId="10" xfId="48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8" fontId="25" fillId="0" borderId="13" xfId="48" applyFont="1" applyFill="1" applyBorder="1" applyAlignment="1">
      <alignment horizontal="center" vertical="center" wrapText="1"/>
    </xf>
    <xf numFmtId="168" fontId="25" fillId="0" borderId="11" xfId="48" applyFont="1" applyFill="1" applyBorder="1" applyAlignment="1">
      <alignment horizontal="center" vertical="center" wrapText="1"/>
    </xf>
    <xf numFmtId="0" fontId="24" fillId="27" borderId="21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43" fontId="24" fillId="24" borderId="13" xfId="51" applyFont="1" applyFill="1" applyBorder="1" applyAlignment="1">
      <alignment horizontal="center" vertical="center" wrapText="1"/>
    </xf>
    <xf numFmtId="43" fontId="24" fillId="24" borderId="12" xfId="51" applyFont="1" applyFill="1" applyBorder="1" applyAlignment="1">
      <alignment horizontal="center" vertical="center" wrapText="1"/>
    </xf>
    <xf numFmtId="43" fontId="24" fillId="24" borderId="11" xfId="51" applyFont="1" applyFill="1" applyBorder="1" applyAlignment="1">
      <alignment horizontal="center" vertical="center" wrapText="1"/>
    </xf>
    <xf numFmtId="43" fontId="24" fillId="0" borderId="10" xfId="5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/>
    </xf>
    <xf numFmtId="0" fontId="24" fillId="0" borderId="12" xfId="0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horizontal="justify" vertical="center"/>
    </xf>
    <xf numFmtId="168" fontId="25" fillId="0" borderId="10" xfId="57" applyFont="1" applyFill="1" applyBorder="1" applyAlignment="1">
      <alignment horizontal="center" vertical="center" wrapText="1"/>
    </xf>
    <xf numFmtId="168" fontId="25" fillId="0" borderId="10" xfId="57" applyFont="1" applyFill="1" applyBorder="1" applyAlignment="1">
      <alignment horizontal="justify" vertical="center" wrapText="1"/>
    </xf>
    <xf numFmtId="168" fontId="24" fillId="0" borderId="10" xfId="48" applyFont="1" applyFill="1" applyBorder="1" applyAlignment="1">
      <alignment horizontal="justify" vertical="center" wrapText="1"/>
    </xf>
    <xf numFmtId="168" fontId="25" fillId="0" borderId="10" xfId="57" applyFont="1" applyFill="1" applyBorder="1" applyAlignment="1">
      <alignment horizontal="left" vertical="center" wrapText="1"/>
    </xf>
    <xf numFmtId="168" fontId="25" fillId="0" borderId="10" xfId="48" applyFont="1" applyFill="1" applyBorder="1" applyAlignment="1">
      <alignment horizontal="justify" vertical="center" wrapText="1"/>
    </xf>
    <xf numFmtId="168" fontId="25" fillId="0" borderId="12" xfId="48" applyFont="1" applyFill="1" applyBorder="1" applyAlignment="1">
      <alignment horizontal="center" vertical="center" wrapText="1"/>
    </xf>
    <xf numFmtId="168" fontId="25" fillId="0" borderId="10" xfId="57" applyFont="1" applyFill="1" applyBorder="1" applyAlignment="1">
      <alignment horizontal="center" vertical="center"/>
    </xf>
    <xf numFmtId="168" fontId="25" fillId="0" borderId="13" xfId="57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168" fontId="26" fillId="0" borderId="14" xfId="48" applyFont="1" applyFill="1" applyBorder="1" applyAlignment="1">
      <alignment horizontal="left"/>
    </xf>
    <xf numFmtId="168" fontId="26" fillId="0" borderId="18" xfId="48" applyFont="1" applyFill="1" applyBorder="1" applyAlignment="1">
      <alignment horizontal="left"/>
    </xf>
    <xf numFmtId="168" fontId="26" fillId="0" borderId="15" xfId="48" applyFont="1" applyFill="1" applyBorder="1" applyAlignment="1">
      <alignment horizontal="left"/>
    </xf>
    <xf numFmtId="0" fontId="24" fillId="25" borderId="10" xfId="0" applyFont="1" applyFill="1" applyBorder="1" applyAlignment="1">
      <alignment horizontal="justify" vertic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68" fontId="32" fillId="0" borderId="10" xfId="48" applyFont="1" applyFill="1" applyBorder="1" applyAlignment="1">
      <alignment horizontal="center" vertical="center" wrapText="1"/>
    </xf>
    <xf numFmtId="168" fontId="32" fillId="0" borderId="19" xfId="48" applyFont="1" applyFill="1" applyBorder="1" applyAlignment="1">
      <alignment horizontal="center" vertical="center" wrapText="1"/>
    </xf>
    <xf numFmtId="168" fontId="32" fillId="0" borderId="20" xfId="48" applyFont="1" applyFill="1" applyBorder="1" applyAlignment="1">
      <alignment horizontal="center" vertical="center" wrapText="1"/>
    </xf>
    <xf numFmtId="168" fontId="32" fillId="0" borderId="13" xfId="48" applyFont="1" applyFill="1" applyBorder="1" applyAlignment="1">
      <alignment horizontal="center" vertical="center" wrapText="1"/>
    </xf>
    <xf numFmtId="168" fontId="32" fillId="0" borderId="12" xfId="48" applyFont="1" applyFill="1" applyBorder="1" applyAlignment="1">
      <alignment horizontal="center" vertical="center" wrapText="1"/>
    </xf>
    <xf numFmtId="168" fontId="32" fillId="0" borderId="11" xfId="48" applyFont="1" applyFill="1" applyBorder="1" applyAlignment="1">
      <alignment horizontal="center" vertical="center" wrapText="1"/>
    </xf>
    <xf numFmtId="168" fontId="32" fillId="0" borderId="16" xfId="48" applyFont="1" applyFill="1" applyBorder="1" applyAlignment="1">
      <alignment horizontal="center" vertical="center" wrapText="1"/>
    </xf>
    <xf numFmtId="168" fontId="32" fillId="0" borderId="22" xfId="48" applyFont="1" applyFill="1" applyBorder="1" applyAlignment="1">
      <alignment horizontal="center" vertical="center" wrapText="1"/>
    </xf>
    <xf numFmtId="168" fontId="32" fillId="0" borderId="14" xfId="48" applyFont="1" applyFill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1" xfId="50"/>
    <cellStyle name="Millares 13" xfId="51"/>
    <cellStyle name="Millares 2" xfId="52"/>
    <cellStyle name="Millares 3" xfId="53"/>
    <cellStyle name="Millares 3 2" xfId="54"/>
    <cellStyle name="Millares 4" xfId="55"/>
    <cellStyle name="Millares 4 2" xfId="56"/>
    <cellStyle name="Millares 5" xfId="57"/>
    <cellStyle name="Millares 6" xfId="58"/>
    <cellStyle name="Millares 7" xfId="59"/>
    <cellStyle name="Millares 8" xfId="60"/>
    <cellStyle name="Currency" xfId="61"/>
    <cellStyle name="Currency [0]" xfId="62"/>
    <cellStyle name="Moneda 2" xfId="63"/>
    <cellStyle name="Neutral" xfId="64"/>
    <cellStyle name="Normal 2" xfId="65"/>
    <cellStyle name="Normal 2 3" xfId="66"/>
    <cellStyle name="Normal 3" xfId="67"/>
    <cellStyle name="Normal 4" xfId="68"/>
    <cellStyle name="Notas" xfId="69"/>
    <cellStyle name="Notas 2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CIONES%20FINANCIERA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Gob 2014"/>
    </sheetNames>
    <sheetDataSet>
      <sheetData sheetId="0">
        <row r="93">
          <cell r="B93">
            <v>758232000</v>
          </cell>
        </row>
        <row r="94">
          <cell r="B94">
            <v>2475000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S148"/>
  <sheetViews>
    <sheetView tabSelected="1" workbookViewId="0" topLeftCell="BK118">
      <selection activeCell="BQ120" sqref="BQ120:BQ123"/>
    </sheetView>
  </sheetViews>
  <sheetFormatPr defaultColWidth="9.140625" defaultRowHeight="12.75"/>
  <cols>
    <col min="1" max="1" width="19.140625" style="3" customWidth="1"/>
    <col min="2" max="2" width="14.28125" style="3" customWidth="1"/>
    <col min="3" max="3" width="18.57421875" style="3" customWidth="1"/>
    <col min="4" max="4" width="21.8515625" style="3" customWidth="1"/>
    <col min="5" max="5" width="35.8515625" style="6" customWidth="1"/>
    <col min="6" max="6" width="17.421875" style="3" customWidth="1"/>
    <col min="7" max="7" width="19.28125" style="3" customWidth="1"/>
    <col min="8" max="8" width="16.00390625" style="3" customWidth="1"/>
    <col min="9" max="9" width="18.7109375" style="3" customWidth="1"/>
    <col min="10" max="10" width="19.57421875" style="3" customWidth="1"/>
    <col min="11" max="11" width="19.8515625" style="3" customWidth="1"/>
    <col min="12" max="12" width="20.8515625" style="3" customWidth="1"/>
    <col min="13" max="13" width="20.00390625" style="3" customWidth="1"/>
    <col min="14" max="14" width="20.57421875" style="3" customWidth="1"/>
    <col min="15" max="15" width="20.140625" style="3" customWidth="1"/>
    <col min="16" max="16" width="18.7109375" style="3" customWidth="1"/>
    <col min="17" max="17" width="17.57421875" style="3" customWidth="1"/>
    <col min="18" max="18" width="18.421875" style="3" customWidth="1"/>
    <col min="19" max="19" width="18.8515625" style="3" customWidth="1"/>
    <col min="20" max="20" width="19.7109375" style="3" customWidth="1"/>
    <col min="21" max="21" width="19.8515625" style="3" customWidth="1"/>
    <col min="22" max="22" width="20.28125" style="3" customWidth="1"/>
    <col min="23" max="23" width="18.421875" style="3" customWidth="1"/>
    <col min="24" max="24" width="18.57421875" style="3" customWidth="1"/>
    <col min="25" max="25" width="18.00390625" style="3" customWidth="1"/>
    <col min="26" max="26" width="20.140625" style="3" customWidth="1"/>
    <col min="27" max="27" width="19.00390625" style="3" customWidth="1"/>
    <col min="28" max="28" width="18.57421875" style="3" customWidth="1"/>
    <col min="29" max="29" width="18.8515625" style="3" customWidth="1"/>
    <col min="30" max="30" width="18.28125" style="4" customWidth="1"/>
    <col min="31" max="31" width="18.57421875" style="3" customWidth="1"/>
    <col min="32" max="32" width="19.00390625" style="3" customWidth="1"/>
    <col min="33" max="33" width="18.140625" style="3" customWidth="1"/>
    <col min="34" max="34" width="18.57421875" style="3" customWidth="1"/>
    <col min="35" max="35" width="18.140625" style="3" customWidth="1"/>
    <col min="36" max="36" width="18.57421875" style="3" customWidth="1"/>
    <col min="37" max="37" width="18.7109375" style="3" customWidth="1"/>
    <col min="38" max="38" width="17.7109375" style="3" customWidth="1"/>
    <col min="39" max="39" width="18.140625" style="3" customWidth="1"/>
    <col min="40" max="40" width="17.57421875" style="3" customWidth="1"/>
    <col min="41" max="41" width="18.140625" style="3" customWidth="1"/>
    <col min="42" max="42" width="18.28125" style="3" customWidth="1"/>
    <col min="43" max="43" width="18.57421875" style="3" customWidth="1"/>
    <col min="44" max="44" width="19.140625" style="3" customWidth="1"/>
    <col min="45" max="45" width="20.28125" style="3" customWidth="1"/>
    <col min="46" max="46" width="20.00390625" style="3" customWidth="1"/>
    <col min="47" max="47" width="19.421875" style="3" customWidth="1"/>
    <col min="48" max="48" width="19.28125" style="3" customWidth="1"/>
    <col min="49" max="49" width="18.28125" style="3" customWidth="1"/>
    <col min="50" max="50" width="16.7109375" style="3" customWidth="1"/>
    <col min="51" max="51" width="19.140625" style="3" customWidth="1"/>
    <col min="52" max="53" width="18.57421875" style="3" customWidth="1"/>
    <col min="54" max="54" width="18.8515625" style="3" customWidth="1"/>
    <col min="55" max="55" width="19.00390625" style="3" customWidth="1"/>
    <col min="56" max="56" width="17.8515625" style="3" customWidth="1"/>
    <col min="57" max="57" width="18.140625" style="3" customWidth="1"/>
    <col min="58" max="58" width="16.28125" style="3" customWidth="1"/>
    <col min="59" max="59" width="18.140625" style="3" customWidth="1"/>
    <col min="60" max="60" width="19.00390625" style="3" customWidth="1"/>
    <col min="61" max="62" width="19.140625" style="3" customWidth="1"/>
    <col min="63" max="63" width="20.8515625" style="3" customWidth="1"/>
    <col min="64" max="64" width="20.00390625" style="3" customWidth="1"/>
    <col min="65" max="65" width="19.7109375" style="3" customWidth="1"/>
    <col min="66" max="66" width="18.8515625" style="3" customWidth="1"/>
    <col min="67" max="67" width="17.00390625" style="3" customWidth="1"/>
    <col min="68" max="68" width="18.28125" style="3" customWidth="1"/>
    <col min="69" max="69" width="19.00390625" style="3" customWidth="1"/>
    <col min="70" max="70" width="23.8515625" style="5" customWidth="1"/>
    <col min="71" max="71" width="16.7109375" style="6" customWidth="1"/>
    <col min="72" max="16384" width="9.140625" style="3" customWidth="1"/>
  </cols>
  <sheetData>
    <row r="1" spans="1:5" ht="19.5" customHeight="1">
      <c r="A1" s="163" t="s">
        <v>193</v>
      </c>
      <c r="B1" s="163"/>
      <c r="C1" s="163"/>
      <c r="D1" s="163"/>
      <c r="E1" s="163"/>
    </row>
    <row r="2" spans="1:5" ht="19.5" customHeight="1">
      <c r="A2" s="163" t="s">
        <v>194</v>
      </c>
      <c r="B2" s="163"/>
      <c r="C2" s="163"/>
      <c r="D2" s="163"/>
      <c r="E2" s="163"/>
    </row>
    <row r="3" spans="1:5" ht="19.5" customHeight="1">
      <c r="A3" s="163" t="s">
        <v>293</v>
      </c>
      <c r="B3" s="163"/>
      <c r="C3" s="163"/>
      <c r="D3" s="163"/>
      <c r="E3" s="163"/>
    </row>
    <row r="4" spans="1:71" ht="34.5" customHeight="1">
      <c r="A4" s="164" t="s">
        <v>286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6"/>
    </row>
    <row r="5" spans="1:71" ht="33.75" customHeight="1">
      <c r="A5" s="164" t="s">
        <v>202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6"/>
    </row>
    <row r="6" spans="1:71" s="5" customFormat="1" ht="13.5" customHeight="1">
      <c r="A6" s="154" t="s">
        <v>50</v>
      </c>
      <c r="B6" s="154" t="s">
        <v>51</v>
      </c>
      <c r="C6" s="154" t="s">
        <v>52</v>
      </c>
      <c r="D6" s="154" t="s">
        <v>53</v>
      </c>
      <c r="E6" s="160" t="s">
        <v>54</v>
      </c>
      <c r="F6" s="172"/>
      <c r="G6" s="172"/>
      <c r="H6" s="172"/>
      <c r="I6" s="157" t="s">
        <v>3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69" t="s">
        <v>4</v>
      </c>
      <c r="W6" s="169" t="s">
        <v>5</v>
      </c>
      <c r="X6" s="169" t="s">
        <v>66</v>
      </c>
      <c r="Y6" s="169" t="s">
        <v>14</v>
      </c>
      <c r="Z6" s="157" t="s">
        <v>6</v>
      </c>
      <c r="AA6" s="158"/>
      <c r="AB6" s="158"/>
      <c r="AC6" s="158"/>
      <c r="AD6" s="158"/>
      <c r="AE6" s="158"/>
      <c r="AF6" s="158"/>
      <c r="AG6" s="158"/>
      <c r="AH6" s="158"/>
      <c r="AI6" s="159"/>
      <c r="AJ6" s="167" t="s">
        <v>7</v>
      </c>
      <c r="AK6" s="168"/>
      <c r="AL6" s="169" t="s">
        <v>8</v>
      </c>
      <c r="AM6" s="157" t="s">
        <v>9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73" t="s">
        <v>10</v>
      </c>
      <c r="BA6" s="174"/>
      <c r="BB6" s="157" t="s">
        <v>11</v>
      </c>
      <c r="BC6" s="159"/>
      <c r="BD6" s="157" t="s">
        <v>12</v>
      </c>
      <c r="BE6" s="158"/>
      <c r="BF6" s="158"/>
      <c r="BG6" s="169" t="s">
        <v>196</v>
      </c>
      <c r="BH6" s="169" t="s">
        <v>197</v>
      </c>
      <c r="BI6" s="169" t="s">
        <v>37</v>
      </c>
      <c r="BJ6" s="169" t="s">
        <v>38</v>
      </c>
      <c r="BK6" s="169" t="s">
        <v>39</v>
      </c>
      <c r="BL6" s="169" t="s">
        <v>40</v>
      </c>
      <c r="BM6" s="169" t="s">
        <v>41</v>
      </c>
      <c r="BN6" s="169" t="s">
        <v>42</v>
      </c>
      <c r="BO6" s="169" t="s">
        <v>195</v>
      </c>
      <c r="BP6" s="169" t="s">
        <v>281</v>
      </c>
      <c r="BQ6" s="169" t="s">
        <v>43</v>
      </c>
      <c r="BR6" s="169" t="s">
        <v>209</v>
      </c>
      <c r="BS6" s="175" t="s">
        <v>55</v>
      </c>
    </row>
    <row r="7" spans="1:71" s="5" customFormat="1" ht="13.5" customHeight="1">
      <c r="A7" s="155"/>
      <c r="B7" s="155"/>
      <c r="C7" s="155"/>
      <c r="D7" s="155"/>
      <c r="E7" s="161"/>
      <c r="F7" s="154" t="s">
        <v>69</v>
      </c>
      <c r="G7" s="154" t="s">
        <v>71</v>
      </c>
      <c r="H7" s="154" t="s">
        <v>67</v>
      </c>
      <c r="I7" s="157" t="s">
        <v>13</v>
      </c>
      <c r="J7" s="158"/>
      <c r="K7" s="158"/>
      <c r="L7" s="158"/>
      <c r="M7" s="158"/>
      <c r="N7" s="159"/>
      <c r="O7" s="146"/>
      <c r="P7" s="157" t="s">
        <v>0</v>
      </c>
      <c r="Q7" s="158"/>
      <c r="R7" s="158"/>
      <c r="S7" s="158"/>
      <c r="T7" s="159"/>
      <c r="U7" s="145" t="s">
        <v>56</v>
      </c>
      <c r="V7" s="170"/>
      <c r="W7" s="170"/>
      <c r="X7" s="170"/>
      <c r="Y7" s="170"/>
      <c r="Z7" s="169" t="s">
        <v>2</v>
      </c>
      <c r="AA7" s="169" t="s">
        <v>14</v>
      </c>
      <c r="AB7" s="169" t="s">
        <v>15</v>
      </c>
      <c r="AC7" s="169" t="s">
        <v>14</v>
      </c>
      <c r="AD7" s="169" t="s">
        <v>1</v>
      </c>
      <c r="AE7" s="169" t="s">
        <v>14</v>
      </c>
      <c r="AF7" s="169" t="s">
        <v>16</v>
      </c>
      <c r="AG7" s="169" t="s">
        <v>14</v>
      </c>
      <c r="AH7" s="169" t="s">
        <v>17</v>
      </c>
      <c r="AI7" s="169" t="s">
        <v>14</v>
      </c>
      <c r="AJ7" s="177" t="s">
        <v>198</v>
      </c>
      <c r="AK7" s="177" t="s">
        <v>1</v>
      </c>
      <c r="AL7" s="170"/>
      <c r="AM7" s="169" t="s">
        <v>18</v>
      </c>
      <c r="AN7" s="169" t="s">
        <v>19</v>
      </c>
      <c r="AO7" s="169" t="s">
        <v>20</v>
      </c>
      <c r="AP7" s="169" t="s">
        <v>21</v>
      </c>
      <c r="AQ7" s="169" t="s">
        <v>22</v>
      </c>
      <c r="AR7" s="169" t="s">
        <v>23</v>
      </c>
      <c r="AS7" s="169" t="s">
        <v>24</v>
      </c>
      <c r="AT7" s="169" t="s">
        <v>25</v>
      </c>
      <c r="AU7" s="169" t="s">
        <v>26</v>
      </c>
      <c r="AV7" s="169" t="s">
        <v>27</v>
      </c>
      <c r="AW7" s="169" t="s">
        <v>28</v>
      </c>
      <c r="AX7" s="169" t="s">
        <v>29</v>
      </c>
      <c r="AY7" s="169" t="s">
        <v>30</v>
      </c>
      <c r="AZ7" s="169" t="s">
        <v>31</v>
      </c>
      <c r="BA7" s="169" t="s">
        <v>32</v>
      </c>
      <c r="BB7" s="169" t="s">
        <v>33</v>
      </c>
      <c r="BC7" s="169" t="s">
        <v>34</v>
      </c>
      <c r="BD7" s="169" t="s">
        <v>35</v>
      </c>
      <c r="BE7" s="169" t="s">
        <v>36</v>
      </c>
      <c r="BF7" s="169" t="s">
        <v>14</v>
      </c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5"/>
    </row>
    <row r="8" spans="1:71" ht="28.5" customHeight="1">
      <c r="A8" s="155"/>
      <c r="B8" s="155"/>
      <c r="C8" s="155"/>
      <c r="D8" s="155"/>
      <c r="E8" s="161"/>
      <c r="F8" s="155"/>
      <c r="G8" s="155"/>
      <c r="H8" s="155"/>
      <c r="I8" s="157" t="s">
        <v>73</v>
      </c>
      <c r="J8" s="158"/>
      <c r="K8" s="158"/>
      <c r="L8" s="159"/>
      <c r="M8" s="8" t="s">
        <v>44</v>
      </c>
      <c r="N8" s="8" t="s">
        <v>45</v>
      </c>
      <c r="O8" s="169" t="s">
        <v>287</v>
      </c>
      <c r="P8" s="8" t="s">
        <v>46</v>
      </c>
      <c r="Q8" s="8" t="s">
        <v>199</v>
      </c>
      <c r="R8" s="8" t="s">
        <v>47</v>
      </c>
      <c r="S8" s="8" t="s">
        <v>199</v>
      </c>
      <c r="T8" s="8" t="s">
        <v>48</v>
      </c>
      <c r="U8" s="8" t="s">
        <v>49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7"/>
      <c r="AK8" s="177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5"/>
    </row>
    <row r="9" spans="1:71" s="5" customFormat="1" ht="18.75" customHeight="1">
      <c r="A9" s="156"/>
      <c r="B9" s="156"/>
      <c r="C9" s="156"/>
      <c r="D9" s="156"/>
      <c r="E9" s="162"/>
      <c r="F9" s="156"/>
      <c r="G9" s="156" t="s">
        <v>70</v>
      </c>
      <c r="H9" s="156"/>
      <c r="I9" s="9" t="s">
        <v>60</v>
      </c>
      <c r="J9" s="9" t="s">
        <v>61</v>
      </c>
      <c r="K9" s="9" t="s">
        <v>62</v>
      </c>
      <c r="L9" s="9" t="s">
        <v>63</v>
      </c>
      <c r="M9" s="9" t="s">
        <v>64</v>
      </c>
      <c r="N9" s="9" t="s">
        <v>65</v>
      </c>
      <c r="O9" s="171"/>
      <c r="P9" s="9" t="s">
        <v>57</v>
      </c>
      <c r="Q9" s="9" t="s">
        <v>200</v>
      </c>
      <c r="R9" s="9" t="s">
        <v>59</v>
      </c>
      <c r="S9" s="9" t="s">
        <v>201</v>
      </c>
      <c r="T9" s="9" t="s">
        <v>58</v>
      </c>
      <c r="U9" s="9" t="s">
        <v>68</v>
      </c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7"/>
      <c r="AK9" s="177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6"/>
    </row>
    <row r="10" spans="1:71" s="5" customFormat="1" ht="67.5">
      <c r="A10" s="181" t="s">
        <v>230</v>
      </c>
      <c r="B10" s="183" t="s">
        <v>75</v>
      </c>
      <c r="C10" s="183" t="s">
        <v>76</v>
      </c>
      <c r="D10" s="184" t="s">
        <v>77</v>
      </c>
      <c r="E10" s="11" t="s">
        <v>78</v>
      </c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>
        <v>800000000</v>
      </c>
      <c r="W10" s="14">
        <v>1798000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5">
        <f aca="true" t="shared" si="0" ref="BR10:BR28">SUM(F10:BQ10)</f>
        <v>801798000</v>
      </c>
      <c r="BS10" s="16" t="s">
        <v>163</v>
      </c>
    </row>
    <row r="11" spans="1:71" s="5" customFormat="1" ht="27">
      <c r="A11" s="182"/>
      <c r="B11" s="183"/>
      <c r="C11" s="183"/>
      <c r="D11" s="185"/>
      <c r="E11" s="11" t="s">
        <v>79</v>
      </c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>
        <v>350000000</v>
      </c>
      <c r="W11" s="1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5">
        <f t="shared" si="0"/>
        <v>350000000</v>
      </c>
      <c r="BS11" s="16" t="s">
        <v>163</v>
      </c>
    </row>
    <row r="12" spans="1:71" s="5" customFormat="1" ht="40.5" customHeight="1">
      <c r="A12" s="182"/>
      <c r="B12" s="183"/>
      <c r="C12" s="183"/>
      <c r="D12" s="178" t="s">
        <v>80</v>
      </c>
      <c r="E12" s="11" t="s">
        <v>81</v>
      </c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>
        <v>570150000</v>
      </c>
      <c r="W12" s="14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15">
        <f t="shared" si="0"/>
        <v>570150000</v>
      </c>
      <c r="BS12" s="16" t="s">
        <v>163</v>
      </c>
    </row>
    <row r="13" spans="1:71" s="5" customFormat="1" ht="27">
      <c r="A13" s="182"/>
      <c r="B13" s="183"/>
      <c r="C13" s="183"/>
      <c r="D13" s="178"/>
      <c r="E13" s="11" t="s">
        <v>82</v>
      </c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>
        <v>500000000</v>
      </c>
      <c r="W13" s="14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15">
        <f t="shared" si="0"/>
        <v>500000000</v>
      </c>
      <c r="BS13" s="16" t="s">
        <v>163</v>
      </c>
    </row>
    <row r="14" spans="1:71" s="5" customFormat="1" ht="27">
      <c r="A14" s="182"/>
      <c r="B14" s="183"/>
      <c r="C14" s="183"/>
      <c r="D14" s="18" t="s">
        <v>280</v>
      </c>
      <c r="E14" s="10" t="s">
        <v>279</v>
      </c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>
        <v>150000000</v>
      </c>
      <c r="W14" s="1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15">
        <f t="shared" si="0"/>
        <v>150000000</v>
      </c>
      <c r="BS14" s="16" t="s">
        <v>163</v>
      </c>
    </row>
    <row r="15" spans="1:71" s="5" customFormat="1" ht="12.75">
      <c r="A15" s="182"/>
      <c r="B15" s="179" t="s">
        <v>205</v>
      </c>
      <c r="C15" s="180"/>
      <c r="D15" s="19" t="s">
        <v>51</v>
      </c>
      <c r="E15" s="20"/>
      <c r="F15" s="21">
        <f>SUM(F10:F14)</f>
        <v>0</v>
      </c>
      <c r="G15" s="21">
        <f aca="true" t="shared" si="1" ref="G15:BR15">SUM(G10:G14)</f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2370150000</v>
      </c>
      <c r="W15" s="21">
        <f t="shared" si="1"/>
        <v>1798000</v>
      </c>
      <c r="X15" s="21">
        <f t="shared" si="1"/>
        <v>0</v>
      </c>
      <c r="Y15" s="21">
        <f t="shared" si="1"/>
        <v>0</v>
      </c>
      <c r="Z15" s="21">
        <f t="shared" si="1"/>
        <v>0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F15" s="21">
        <f t="shared" si="1"/>
        <v>0</v>
      </c>
      <c r="AG15" s="21">
        <f t="shared" si="1"/>
        <v>0</v>
      </c>
      <c r="AH15" s="21">
        <f t="shared" si="1"/>
        <v>0</v>
      </c>
      <c r="AI15" s="21">
        <f t="shared" si="1"/>
        <v>0</v>
      </c>
      <c r="AJ15" s="21">
        <f t="shared" si="1"/>
        <v>0</v>
      </c>
      <c r="AK15" s="21">
        <f t="shared" si="1"/>
        <v>0</v>
      </c>
      <c r="AL15" s="21">
        <f t="shared" si="1"/>
        <v>0</v>
      </c>
      <c r="AM15" s="21">
        <f t="shared" si="1"/>
        <v>0</v>
      </c>
      <c r="AN15" s="21">
        <f t="shared" si="1"/>
        <v>0</v>
      </c>
      <c r="AO15" s="21">
        <f t="shared" si="1"/>
        <v>0</v>
      </c>
      <c r="AP15" s="21">
        <f t="shared" si="1"/>
        <v>0</v>
      </c>
      <c r="AQ15" s="21">
        <f t="shared" si="1"/>
        <v>0</v>
      </c>
      <c r="AR15" s="21">
        <f t="shared" si="1"/>
        <v>0</v>
      </c>
      <c r="AS15" s="21">
        <f t="shared" si="1"/>
        <v>0</v>
      </c>
      <c r="AT15" s="21">
        <f t="shared" si="1"/>
        <v>0</v>
      </c>
      <c r="AU15" s="21">
        <f t="shared" si="1"/>
        <v>0</v>
      </c>
      <c r="AV15" s="21">
        <f t="shared" si="1"/>
        <v>0</v>
      </c>
      <c r="AW15" s="21">
        <f t="shared" si="1"/>
        <v>0</v>
      </c>
      <c r="AX15" s="21">
        <f t="shared" si="1"/>
        <v>0</v>
      </c>
      <c r="AY15" s="21">
        <f t="shared" si="1"/>
        <v>0</v>
      </c>
      <c r="AZ15" s="21">
        <f t="shared" si="1"/>
        <v>0</v>
      </c>
      <c r="BA15" s="21">
        <f t="shared" si="1"/>
        <v>0</v>
      </c>
      <c r="BB15" s="21">
        <f t="shared" si="1"/>
        <v>0</v>
      </c>
      <c r="BC15" s="21">
        <f t="shared" si="1"/>
        <v>0</v>
      </c>
      <c r="BD15" s="21">
        <f t="shared" si="1"/>
        <v>0</v>
      </c>
      <c r="BE15" s="21">
        <f t="shared" si="1"/>
        <v>0</v>
      </c>
      <c r="BF15" s="21">
        <f t="shared" si="1"/>
        <v>0</v>
      </c>
      <c r="BG15" s="21">
        <f t="shared" si="1"/>
        <v>0</v>
      </c>
      <c r="BH15" s="21">
        <f t="shared" si="1"/>
        <v>0</v>
      </c>
      <c r="BI15" s="21">
        <f t="shared" si="1"/>
        <v>0</v>
      </c>
      <c r="BJ15" s="21">
        <f t="shared" si="1"/>
        <v>0</v>
      </c>
      <c r="BK15" s="21">
        <f t="shared" si="1"/>
        <v>0</v>
      </c>
      <c r="BL15" s="21">
        <f t="shared" si="1"/>
        <v>0</v>
      </c>
      <c r="BM15" s="21">
        <f t="shared" si="1"/>
        <v>0</v>
      </c>
      <c r="BN15" s="21">
        <f t="shared" si="1"/>
        <v>0</v>
      </c>
      <c r="BO15" s="21">
        <f t="shared" si="1"/>
        <v>0</v>
      </c>
      <c r="BP15" s="21">
        <f t="shared" si="1"/>
        <v>0</v>
      </c>
      <c r="BQ15" s="21">
        <f t="shared" si="1"/>
        <v>0</v>
      </c>
      <c r="BR15" s="22">
        <f t="shared" si="1"/>
        <v>2371948000</v>
      </c>
      <c r="BS15" s="142"/>
    </row>
    <row r="16" spans="1:71" s="5" customFormat="1" ht="84" customHeight="1">
      <c r="A16" s="182"/>
      <c r="B16" s="186" t="s">
        <v>83</v>
      </c>
      <c r="C16" s="186" t="s">
        <v>84</v>
      </c>
      <c r="D16" s="186" t="s">
        <v>85</v>
      </c>
      <c r="E16" s="24" t="s">
        <v>86</v>
      </c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6"/>
      <c r="W16" s="26"/>
      <c r="X16" s="7"/>
      <c r="Y16" s="7"/>
      <c r="Z16" s="7"/>
      <c r="AA16" s="7"/>
      <c r="AB16" s="27">
        <v>33482000</v>
      </c>
      <c r="AC16" s="2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15">
        <f t="shared" si="0"/>
        <v>33482000</v>
      </c>
      <c r="BS16" s="16" t="s">
        <v>163</v>
      </c>
    </row>
    <row r="17" spans="1:71" s="5" customFormat="1" ht="40.5">
      <c r="A17" s="182"/>
      <c r="B17" s="190"/>
      <c r="C17" s="190"/>
      <c r="D17" s="187"/>
      <c r="E17" s="11" t="s">
        <v>87</v>
      </c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7"/>
      <c r="W17" s="7"/>
      <c r="X17" s="7"/>
      <c r="Y17" s="7"/>
      <c r="Z17" s="7"/>
      <c r="AA17" s="7"/>
      <c r="AB17" s="27">
        <v>200000000</v>
      </c>
      <c r="AC17" s="27">
        <v>6613000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15">
        <f t="shared" si="0"/>
        <v>206613000</v>
      </c>
      <c r="BS17" s="16" t="s">
        <v>163</v>
      </c>
    </row>
    <row r="18" spans="1:71" s="5" customFormat="1" ht="38.25" customHeight="1">
      <c r="A18" s="182"/>
      <c r="B18" s="190"/>
      <c r="C18" s="187"/>
      <c r="D18" s="23" t="s">
        <v>276</v>
      </c>
      <c r="E18" s="24" t="s">
        <v>277</v>
      </c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7"/>
      <c r="W18" s="7"/>
      <c r="X18" s="7"/>
      <c r="Y18" s="7"/>
      <c r="Z18" s="7"/>
      <c r="AA18" s="7"/>
      <c r="AB18" s="27">
        <v>40000000</v>
      </c>
      <c r="AC18" s="2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15">
        <f t="shared" si="0"/>
        <v>40000000</v>
      </c>
      <c r="BS18" s="16" t="s">
        <v>163</v>
      </c>
    </row>
    <row r="19" spans="1:71" s="5" customFormat="1" ht="67.5">
      <c r="A19" s="182"/>
      <c r="B19" s="187"/>
      <c r="C19" s="17" t="s">
        <v>88</v>
      </c>
      <c r="D19" s="17" t="s">
        <v>89</v>
      </c>
      <c r="E19" s="29" t="s">
        <v>90</v>
      </c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31">
        <v>2655883000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15">
        <f t="shared" si="0"/>
        <v>2655883000</v>
      </c>
      <c r="BS19" s="16" t="s">
        <v>161</v>
      </c>
    </row>
    <row r="20" spans="1:71" s="5" customFormat="1" ht="13.5">
      <c r="A20" s="182"/>
      <c r="B20" s="179" t="s">
        <v>205</v>
      </c>
      <c r="C20" s="180"/>
      <c r="D20" s="19" t="s">
        <v>51</v>
      </c>
      <c r="E20" s="20"/>
      <c r="F20" s="142">
        <f>SUM(F16:F19)</f>
        <v>0</v>
      </c>
      <c r="G20" s="142">
        <f aca="true" t="shared" si="2" ref="G20:BR20">SUM(G16:G19)</f>
        <v>0</v>
      </c>
      <c r="H20" s="142">
        <f t="shared" si="2"/>
        <v>0</v>
      </c>
      <c r="I20" s="142">
        <f t="shared" si="2"/>
        <v>0</v>
      </c>
      <c r="J20" s="142">
        <f t="shared" si="2"/>
        <v>0</v>
      </c>
      <c r="K20" s="142">
        <f t="shared" si="2"/>
        <v>0</v>
      </c>
      <c r="L20" s="142">
        <f t="shared" si="2"/>
        <v>0</v>
      </c>
      <c r="M20" s="142">
        <f t="shared" si="2"/>
        <v>0</v>
      </c>
      <c r="N20" s="142">
        <f t="shared" si="2"/>
        <v>0</v>
      </c>
      <c r="O20" s="142">
        <f t="shared" si="2"/>
        <v>0</v>
      </c>
      <c r="P20" s="142">
        <f t="shared" si="2"/>
        <v>0</v>
      </c>
      <c r="Q20" s="142">
        <f t="shared" si="2"/>
        <v>0</v>
      </c>
      <c r="R20" s="142">
        <f t="shared" si="2"/>
        <v>0</v>
      </c>
      <c r="S20" s="142">
        <f t="shared" si="2"/>
        <v>0</v>
      </c>
      <c r="T20" s="142">
        <f t="shared" si="2"/>
        <v>0</v>
      </c>
      <c r="U20" s="22">
        <f t="shared" si="2"/>
        <v>2655883000</v>
      </c>
      <c r="V20" s="142">
        <f t="shared" si="2"/>
        <v>0</v>
      </c>
      <c r="W20" s="142">
        <f t="shared" si="2"/>
        <v>0</v>
      </c>
      <c r="X20" s="142">
        <f t="shared" si="2"/>
        <v>0</v>
      </c>
      <c r="Y20" s="142">
        <f t="shared" si="2"/>
        <v>0</v>
      </c>
      <c r="Z20" s="142">
        <f t="shared" si="2"/>
        <v>0</v>
      </c>
      <c r="AA20" s="142">
        <f t="shared" si="2"/>
        <v>0</v>
      </c>
      <c r="AB20" s="22">
        <f t="shared" si="2"/>
        <v>273482000</v>
      </c>
      <c r="AC20" s="22">
        <f t="shared" si="2"/>
        <v>6613000</v>
      </c>
      <c r="AD20" s="142">
        <f t="shared" si="2"/>
        <v>0</v>
      </c>
      <c r="AE20" s="142">
        <f t="shared" si="2"/>
        <v>0</v>
      </c>
      <c r="AF20" s="142">
        <f t="shared" si="2"/>
        <v>0</v>
      </c>
      <c r="AG20" s="142">
        <f t="shared" si="2"/>
        <v>0</v>
      </c>
      <c r="AH20" s="142">
        <f t="shared" si="2"/>
        <v>0</v>
      </c>
      <c r="AI20" s="142">
        <f t="shared" si="2"/>
        <v>0</v>
      </c>
      <c r="AJ20" s="142">
        <f t="shared" si="2"/>
        <v>0</v>
      </c>
      <c r="AK20" s="142">
        <f t="shared" si="2"/>
        <v>0</v>
      </c>
      <c r="AL20" s="142">
        <f t="shared" si="2"/>
        <v>0</v>
      </c>
      <c r="AM20" s="142">
        <f t="shared" si="2"/>
        <v>0</v>
      </c>
      <c r="AN20" s="142">
        <f t="shared" si="2"/>
        <v>0</v>
      </c>
      <c r="AO20" s="142">
        <f t="shared" si="2"/>
        <v>0</v>
      </c>
      <c r="AP20" s="142">
        <f t="shared" si="2"/>
        <v>0</v>
      </c>
      <c r="AQ20" s="142">
        <f t="shared" si="2"/>
        <v>0</v>
      </c>
      <c r="AR20" s="142">
        <f t="shared" si="2"/>
        <v>0</v>
      </c>
      <c r="AS20" s="142">
        <f t="shared" si="2"/>
        <v>0</v>
      </c>
      <c r="AT20" s="142">
        <f t="shared" si="2"/>
        <v>0</v>
      </c>
      <c r="AU20" s="142">
        <f t="shared" si="2"/>
        <v>0</v>
      </c>
      <c r="AV20" s="142">
        <f t="shared" si="2"/>
        <v>0</v>
      </c>
      <c r="AW20" s="142">
        <f t="shared" si="2"/>
        <v>0</v>
      </c>
      <c r="AX20" s="142">
        <f t="shared" si="2"/>
        <v>0</v>
      </c>
      <c r="AY20" s="142">
        <f t="shared" si="2"/>
        <v>0</v>
      </c>
      <c r="AZ20" s="142">
        <f t="shared" si="2"/>
        <v>0</v>
      </c>
      <c r="BA20" s="142">
        <f t="shared" si="2"/>
        <v>0</v>
      </c>
      <c r="BB20" s="142">
        <f t="shared" si="2"/>
        <v>0</v>
      </c>
      <c r="BC20" s="142">
        <f t="shared" si="2"/>
        <v>0</v>
      </c>
      <c r="BD20" s="142">
        <f t="shared" si="2"/>
        <v>0</v>
      </c>
      <c r="BE20" s="142">
        <f t="shared" si="2"/>
        <v>0</v>
      </c>
      <c r="BF20" s="142">
        <f t="shared" si="2"/>
        <v>0</v>
      </c>
      <c r="BG20" s="142">
        <f t="shared" si="2"/>
        <v>0</v>
      </c>
      <c r="BH20" s="142">
        <f t="shared" si="2"/>
        <v>0</v>
      </c>
      <c r="BI20" s="142">
        <f t="shared" si="2"/>
        <v>0</v>
      </c>
      <c r="BJ20" s="142">
        <f t="shared" si="2"/>
        <v>0</v>
      </c>
      <c r="BK20" s="142">
        <f t="shared" si="2"/>
        <v>0</v>
      </c>
      <c r="BL20" s="142">
        <f t="shared" si="2"/>
        <v>0</v>
      </c>
      <c r="BM20" s="142">
        <f t="shared" si="2"/>
        <v>0</v>
      </c>
      <c r="BN20" s="142">
        <f t="shared" si="2"/>
        <v>0</v>
      </c>
      <c r="BO20" s="142">
        <f t="shared" si="2"/>
        <v>0</v>
      </c>
      <c r="BP20" s="142">
        <f t="shared" si="2"/>
        <v>0</v>
      </c>
      <c r="BQ20" s="142">
        <f t="shared" si="2"/>
        <v>0</v>
      </c>
      <c r="BR20" s="22">
        <f t="shared" si="2"/>
        <v>2935978000</v>
      </c>
      <c r="BS20" s="32"/>
    </row>
    <row r="21" spans="1:71" s="5" customFormat="1" ht="65.25" customHeight="1">
      <c r="A21" s="182"/>
      <c r="B21" s="33" t="s">
        <v>239</v>
      </c>
      <c r="C21" s="14" t="s">
        <v>240</v>
      </c>
      <c r="D21" s="14" t="s">
        <v>241</v>
      </c>
      <c r="E21" s="34" t="s">
        <v>242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>
        <f>+'[1]Ingresos Gob 2014'!$B$93</f>
        <v>758232000</v>
      </c>
      <c r="AP21" s="14">
        <f>+'[1]Ingresos Gob 2014'!$B$94</f>
        <v>2475000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5">
        <f t="shared" si="0"/>
        <v>760707000</v>
      </c>
      <c r="BS21" s="16" t="s">
        <v>226</v>
      </c>
    </row>
    <row r="22" spans="1:71" s="5" customFormat="1" ht="13.5">
      <c r="A22" s="182"/>
      <c r="B22" s="179" t="s">
        <v>205</v>
      </c>
      <c r="C22" s="180"/>
      <c r="D22" s="19" t="s">
        <v>51</v>
      </c>
      <c r="E22" s="35"/>
      <c r="F22" s="21">
        <f>SUM(F21)</f>
        <v>0</v>
      </c>
      <c r="G22" s="21">
        <f aca="true" t="shared" si="3" ref="G22:BR22">SUM(G21)</f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  <c r="O22" s="21">
        <f t="shared" si="3"/>
        <v>0</v>
      </c>
      <c r="P22" s="21">
        <f t="shared" si="3"/>
        <v>0</v>
      </c>
      <c r="Q22" s="21">
        <f t="shared" si="3"/>
        <v>0</v>
      </c>
      <c r="R22" s="21">
        <f t="shared" si="3"/>
        <v>0</v>
      </c>
      <c r="S22" s="21">
        <f t="shared" si="3"/>
        <v>0</v>
      </c>
      <c r="T22" s="21">
        <f t="shared" si="3"/>
        <v>0</v>
      </c>
      <c r="U22" s="21">
        <f t="shared" si="3"/>
        <v>0</v>
      </c>
      <c r="V22" s="21">
        <f t="shared" si="3"/>
        <v>0</v>
      </c>
      <c r="W22" s="21">
        <f t="shared" si="3"/>
        <v>0</v>
      </c>
      <c r="X22" s="21">
        <f t="shared" si="3"/>
        <v>0</v>
      </c>
      <c r="Y22" s="21">
        <f t="shared" si="3"/>
        <v>0</v>
      </c>
      <c r="Z22" s="21">
        <f t="shared" si="3"/>
        <v>0</v>
      </c>
      <c r="AA22" s="21">
        <f t="shared" si="3"/>
        <v>0</v>
      </c>
      <c r="AB22" s="21">
        <f t="shared" si="3"/>
        <v>0</v>
      </c>
      <c r="AC22" s="21">
        <f t="shared" si="3"/>
        <v>0</v>
      </c>
      <c r="AD22" s="21">
        <f t="shared" si="3"/>
        <v>0</v>
      </c>
      <c r="AE22" s="21">
        <f t="shared" si="3"/>
        <v>0</v>
      </c>
      <c r="AF22" s="21">
        <f t="shared" si="3"/>
        <v>0</v>
      </c>
      <c r="AG22" s="21">
        <f t="shared" si="3"/>
        <v>0</v>
      </c>
      <c r="AH22" s="21">
        <f t="shared" si="3"/>
        <v>0</v>
      </c>
      <c r="AI22" s="21">
        <f t="shared" si="3"/>
        <v>0</v>
      </c>
      <c r="AJ22" s="21">
        <f t="shared" si="3"/>
        <v>0</v>
      </c>
      <c r="AK22" s="21">
        <f t="shared" si="3"/>
        <v>0</v>
      </c>
      <c r="AL22" s="21">
        <f t="shared" si="3"/>
        <v>0</v>
      </c>
      <c r="AM22" s="21">
        <f t="shared" si="3"/>
        <v>0</v>
      </c>
      <c r="AN22" s="21">
        <f t="shared" si="3"/>
        <v>0</v>
      </c>
      <c r="AO22" s="21">
        <f t="shared" si="3"/>
        <v>758232000</v>
      </c>
      <c r="AP22" s="21">
        <f t="shared" si="3"/>
        <v>2475000</v>
      </c>
      <c r="AQ22" s="21">
        <f t="shared" si="3"/>
        <v>0</v>
      </c>
      <c r="AR22" s="21">
        <f t="shared" si="3"/>
        <v>0</v>
      </c>
      <c r="AS22" s="21">
        <f t="shared" si="3"/>
        <v>0</v>
      </c>
      <c r="AT22" s="21">
        <f t="shared" si="3"/>
        <v>0</v>
      </c>
      <c r="AU22" s="21">
        <f t="shared" si="3"/>
        <v>0</v>
      </c>
      <c r="AV22" s="21">
        <f t="shared" si="3"/>
        <v>0</v>
      </c>
      <c r="AW22" s="21">
        <f t="shared" si="3"/>
        <v>0</v>
      </c>
      <c r="AX22" s="21">
        <f t="shared" si="3"/>
        <v>0</v>
      </c>
      <c r="AY22" s="21">
        <f t="shared" si="3"/>
        <v>0</v>
      </c>
      <c r="AZ22" s="21">
        <f t="shared" si="3"/>
        <v>0</v>
      </c>
      <c r="BA22" s="21">
        <f t="shared" si="3"/>
        <v>0</v>
      </c>
      <c r="BB22" s="21">
        <f t="shared" si="3"/>
        <v>0</v>
      </c>
      <c r="BC22" s="21">
        <f t="shared" si="3"/>
        <v>0</v>
      </c>
      <c r="BD22" s="21">
        <f t="shared" si="3"/>
        <v>0</v>
      </c>
      <c r="BE22" s="21">
        <f t="shared" si="3"/>
        <v>0</v>
      </c>
      <c r="BF22" s="21">
        <f t="shared" si="3"/>
        <v>0</v>
      </c>
      <c r="BG22" s="21">
        <f t="shared" si="3"/>
        <v>0</v>
      </c>
      <c r="BH22" s="21">
        <f t="shared" si="3"/>
        <v>0</v>
      </c>
      <c r="BI22" s="21">
        <f t="shared" si="3"/>
        <v>0</v>
      </c>
      <c r="BJ22" s="21">
        <f t="shared" si="3"/>
        <v>0</v>
      </c>
      <c r="BK22" s="21">
        <f t="shared" si="3"/>
        <v>0</v>
      </c>
      <c r="BL22" s="21">
        <f t="shared" si="3"/>
        <v>0</v>
      </c>
      <c r="BM22" s="21">
        <f t="shared" si="3"/>
        <v>0</v>
      </c>
      <c r="BN22" s="21">
        <f t="shared" si="3"/>
        <v>0</v>
      </c>
      <c r="BO22" s="21">
        <f t="shared" si="3"/>
        <v>0</v>
      </c>
      <c r="BP22" s="21">
        <f t="shared" si="3"/>
        <v>0</v>
      </c>
      <c r="BQ22" s="21">
        <f t="shared" si="3"/>
        <v>0</v>
      </c>
      <c r="BR22" s="21">
        <f t="shared" si="3"/>
        <v>760707000</v>
      </c>
      <c r="BS22" s="32"/>
    </row>
    <row r="23" spans="1:71" s="5" customFormat="1" ht="40.5">
      <c r="A23" s="182"/>
      <c r="B23" s="186" t="s">
        <v>234</v>
      </c>
      <c r="C23" s="186" t="s">
        <v>235</v>
      </c>
      <c r="D23" s="188" t="s">
        <v>236</v>
      </c>
      <c r="E23" s="36" t="s">
        <v>237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>
        <v>8157346.72</v>
      </c>
      <c r="AR23" s="37">
        <v>1425223.24</v>
      </c>
      <c r="AS23" s="37">
        <v>47075408.34</v>
      </c>
      <c r="AT23" s="37">
        <v>40757391.84</v>
      </c>
      <c r="AU23" s="37">
        <v>464584630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>
        <f t="shared" si="0"/>
        <v>562000000.14</v>
      </c>
      <c r="BS23" s="25" t="s">
        <v>113</v>
      </c>
    </row>
    <row r="24" spans="1:71" s="5" customFormat="1" ht="54">
      <c r="A24" s="182"/>
      <c r="B24" s="187"/>
      <c r="C24" s="187"/>
      <c r="D24" s="189"/>
      <c r="E24" s="25" t="s">
        <v>238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>
        <v>112094570.26</v>
      </c>
      <c r="AV24" s="37"/>
      <c r="AW24" s="37">
        <v>144265262.79</v>
      </c>
      <c r="AX24" s="37"/>
      <c r="AY24" s="37">
        <v>388640167</v>
      </c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8">
        <f t="shared" si="0"/>
        <v>645000000.05</v>
      </c>
      <c r="BS24" s="25" t="s">
        <v>113</v>
      </c>
    </row>
    <row r="25" spans="1:71" s="5" customFormat="1" ht="13.5">
      <c r="A25" s="182"/>
      <c r="B25" s="179" t="s">
        <v>205</v>
      </c>
      <c r="C25" s="180"/>
      <c r="D25" s="19" t="s">
        <v>51</v>
      </c>
      <c r="E25" s="20"/>
      <c r="F25" s="21">
        <f>SUM(F23:F24)</f>
        <v>0</v>
      </c>
      <c r="G25" s="21">
        <f aca="true" t="shared" si="4" ref="G25:BR25">SUM(G23:G24)</f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21">
        <f t="shared" si="4"/>
        <v>0</v>
      </c>
      <c r="R25" s="21">
        <f t="shared" si="4"/>
        <v>0</v>
      </c>
      <c r="S25" s="21">
        <f t="shared" si="4"/>
        <v>0</v>
      </c>
      <c r="T25" s="21">
        <f t="shared" si="4"/>
        <v>0</v>
      </c>
      <c r="U25" s="21">
        <f t="shared" si="4"/>
        <v>0</v>
      </c>
      <c r="V25" s="21">
        <f t="shared" si="4"/>
        <v>0</v>
      </c>
      <c r="W25" s="21">
        <f t="shared" si="4"/>
        <v>0</v>
      </c>
      <c r="X25" s="21">
        <f t="shared" si="4"/>
        <v>0</v>
      </c>
      <c r="Y25" s="21">
        <f t="shared" si="4"/>
        <v>0</v>
      </c>
      <c r="Z25" s="21">
        <f t="shared" si="4"/>
        <v>0</v>
      </c>
      <c r="AA25" s="21">
        <f t="shared" si="4"/>
        <v>0</v>
      </c>
      <c r="AB25" s="21">
        <f t="shared" si="4"/>
        <v>0</v>
      </c>
      <c r="AC25" s="21">
        <f t="shared" si="4"/>
        <v>0</v>
      </c>
      <c r="AD25" s="21">
        <f t="shared" si="4"/>
        <v>0</v>
      </c>
      <c r="AE25" s="21">
        <f t="shared" si="4"/>
        <v>0</v>
      </c>
      <c r="AF25" s="21">
        <f t="shared" si="4"/>
        <v>0</v>
      </c>
      <c r="AG25" s="21">
        <f t="shared" si="4"/>
        <v>0</v>
      </c>
      <c r="AH25" s="21">
        <f t="shared" si="4"/>
        <v>0</v>
      </c>
      <c r="AI25" s="21">
        <f t="shared" si="4"/>
        <v>0</v>
      </c>
      <c r="AJ25" s="21">
        <f t="shared" si="4"/>
        <v>0</v>
      </c>
      <c r="AK25" s="21">
        <f t="shared" si="4"/>
        <v>0</v>
      </c>
      <c r="AL25" s="21">
        <f t="shared" si="4"/>
        <v>0</v>
      </c>
      <c r="AM25" s="21">
        <f t="shared" si="4"/>
        <v>0</v>
      </c>
      <c r="AN25" s="21">
        <f t="shared" si="4"/>
        <v>0</v>
      </c>
      <c r="AO25" s="21">
        <f t="shared" si="4"/>
        <v>0</v>
      </c>
      <c r="AP25" s="21">
        <f t="shared" si="4"/>
        <v>0</v>
      </c>
      <c r="AQ25" s="22">
        <f t="shared" si="4"/>
        <v>8157346.72</v>
      </c>
      <c r="AR25" s="22">
        <f t="shared" si="4"/>
        <v>1425223.24</v>
      </c>
      <c r="AS25" s="22">
        <f t="shared" si="4"/>
        <v>47075408.34</v>
      </c>
      <c r="AT25" s="22">
        <f t="shared" si="4"/>
        <v>40757391.84</v>
      </c>
      <c r="AU25" s="22">
        <f t="shared" si="4"/>
        <v>576679200.26</v>
      </c>
      <c r="AV25" s="21">
        <f t="shared" si="4"/>
        <v>0</v>
      </c>
      <c r="AW25" s="22">
        <f t="shared" si="4"/>
        <v>144265262.79</v>
      </c>
      <c r="AX25" s="21">
        <f t="shared" si="4"/>
        <v>0</v>
      </c>
      <c r="AY25" s="22">
        <f t="shared" si="4"/>
        <v>388640167</v>
      </c>
      <c r="AZ25" s="21">
        <f t="shared" si="4"/>
        <v>0</v>
      </c>
      <c r="BA25" s="21">
        <f t="shared" si="4"/>
        <v>0</v>
      </c>
      <c r="BB25" s="21">
        <f t="shared" si="4"/>
        <v>0</v>
      </c>
      <c r="BC25" s="21">
        <f t="shared" si="4"/>
        <v>0</v>
      </c>
      <c r="BD25" s="21">
        <f t="shared" si="4"/>
        <v>0</v>
      </c>
      <c r="BE25" s="21">
        <f t="shared" si="4"/>
        <v>0</v>
      </c>
      <c r="BF25" s="21">
        <f t="shared" si="4"/>
        <v>0</v>
      </c>
      <c r="BG25" s="21">
        <f t="shared" si="4"/>
        <v>0</v>
      </c>
      <c r="BH25" s="21">
        <f t="shared" si="4"/>
        <v>0</v>
      </c>
      <c r="BI25" s="21">
        <f t="shared" si="4"/>
        <v>0</v>
      </c>
      <c r="BJ25" s="21">
        <f t="shared" si="4"/>
        <v>0</v>
      </c>
      <c r="BK25" s="21">
        <f t="shared" si="4"/>
        <v>0</v>
      </c>
      <c r="BL25" s="21">
        <f t="shared" si="4"/>
        <v>0</v>
      </c>
      <c r="BM25" s="21">
        <f t="shared" si="4"/>
        <v>0</v>
      </c>
      <c r="BN25" s="21">
        <f t="shared" si="4"/>
        <v>0</v>
      </c>
      <c r="BO25" s="21">
        <f t="shared" si="4"/>
        <v>0</v>
      </c>
      <c r="BP25" s="21">
        <f t="shared" si="4"/>
        <v>0</v>
      </c>
      <c r="BQ25" s="21">
        <f t="shared" si="4"/>
        <v>0</v>
      </c>
      <c r="BR25" s="22">
        <f t="shared" si="4"/>
        <v>1207000000.19</v>
      </c>
      <c r="BS25" s="32"/>
    </row>
    <row r="26" spans="1:71" ht="54">
      <c r="A26" s="182"/>
      <c r="B26" s="23" t="s">
        <v>231</v>
      </c>
      <c r="C26" s="23" t="s">
        <v>232</v>
      </c>
      <c r="D26" s="25" t="s">
        <v>233</v>
      </c>
      <c r="E26" s="6" t="s">
        <v>294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52"/>
      <c r="Z26" s="31">
        <v>259684000</v>
      </c>
      <c r="AA26" s="31">
        <v>44951000</v>
      </c>
      <c r="AB26" s="153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8">
        <f t="shared" si="0"/>
        <v>304635000</v>
      </c>
      <c r="BS26" s="25" t="s">
        <v>278</v>
      </c>
    </row>
    <row r="27" spans="1:71" s="43" customFormat="1" ht="12.75">
      <c r="A27" s="182"/>
      <c r="B27" s="179" t="s">
        <v>205</v>
      </c>
      <c r="C27" s="180"/>
      <c r="D27" s="19" t="s">
        <v>51</v>
      </c>
      <c r="E27" s="40"/>
      <c r="F27" s="41">
        <f>SUM(F26)</f>
        <v>0</v>
      </c>
      <c r="G27" s="41">
        <f aca="true" t="shared" si="5" ref="G27:BR27">SUM(G26)</f>
        <v>0</v>
      </c>
      <c r="H27" s="41">
        <f t="shared" si="5"/>
        <v>0</v>
      </c>
      <c r="I27" s="41">
        <f t="shared" si="5"/>
        <v>0</v>
      </c>
      <c r="J27" s="41">
        <f t="shared" si="5"/>
        <v>0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0</v>
      </c>
      <c r="O27" s="41">
        <f t="shared" si="5"/>
        <v>0</v>
      </c>
      <c r="P27" s="41">
        <f t="shared" si="5"/>
        <v>0</v>
      </c>
      <c r="Q27" s="41">
        <f t="shared" si="5"/>
        <v>0</v>
      </c>
      <c r="R27" s="41">
        <f t="shared" si="5"/>
        <v>0</v>
      </c>
      <c r="S27" s="41">
        <f t="shared" si="5"/>
        <v>0</v>
      </c>
      <c r="T27" s="41">
        <f t="shared" si="5"/>
        <v>0</v>
      </c>
      <c r="U27" s="41">
        <f t="shared" si="5"/>
        <v>0</v>
      </c>
      <c r="V27" s="41">
        <f t="shared" si="5"/>
        <v>0</v>
      </c>
      <c r="W27" s="41">
        <f t="shared" si="5"/>
        <v>0</v>
      </c>
      <c r="X27" s="41">
        <f t="shared" si="5"/>
        <v>0</v>
      </c>
      <c r="Y27" s="41">
        <f t="shared" si="5"/>
        <v>0</v>
      </c>
      <c r="Z27" s="42">
        <f t="shared" si="5"/>
        <v>259684000</v>
      </c>
      <c r="AA27" s="42">
        <f t="shared" si="5"/>
        <v>44951000</v>
      </c>
      <c r="AB27" s="41">
        <f t="shared" si="5"/>
        <v>0</v>
      </c>
      <c r="AC27" s="41">
        <f t="shared" si="5"/>
        <v>0</v>
      </c>
      <c r="AD27" s="41">
        <f t="shared" si="5"/>
        <v>0</v>
      </c>
      <c r="AE27" s="41">
        <f t="shared" si="5"/>
        <v>0</v>
      </c>
      <c r="AF27" s="41">
        <f t="shared" si="5"/>
        <v>0</v>
      </c>
      <c r="AG27" s="41">
        <f t="shared" si="5"/>
        <v>0</v>
      </c>
      <c r="AH27" s="41">
        <f t="shared" si="5"/>
        <v>0</v>
      </c>
      <c r="AI27" s="41">
        <f t="shared" si="5"/>
        <v>0</v>
      </c>
      <c r="AJ27" s="41">
        <f t="shared" si="5"/>
        <v>0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0</v>
      </c>
      <c r="AR27" s="41">
        <f t="shared" si="5"/>
        <v>0</v>
      </c>
      <c r="AS27" s="41">
        <f t="shared" si="5"/>
        <v>0</v>
      </c>
      <c r="AT27" s="41">
        <f t="shared" si="5"/>
        <v>0</v>
      </c>
      <c r="AU27" s="41">
        <f t="shared" si="5"/>
        <v>0</v>
      </c>
      <c r="AV27" s="41">
        <f t="shared" si="5"/>
        <v>0</v>
      </c>
      <c r="AW27" s="41">
        <f t="shared" si="5"/>
        <v>0</v>
      </c>
      <c r="AX27" s="41">
        <f t="shared" si="5"/>
        <v>0</v>
      </c>
      <c r="AY27" s="41">
        <f t="shared" si="5"/>
        <v>0</v>
      </c>
      <c r="AZ27" s="41">
        <f t="shared" si="5"/>
        <v>0</v>
      </c>
      <c r="BA27" s="41">
        <f t="shared" si="5"/>
        <v>0</v>
      </c>
      <c r="BB27" s="41">
        <f t="shared" si="5"/>
        <v>0</v>
      </c>
      <c r="BC27" s="41">
        <f t="shared" si="5"/>
        <v>0</v>
      </c>
      <c r="BD27" s="41">
        <f t="shared" si="5"/>
        <v>0</v>
      </c>
      <c r="BE27" s="41">
        <f t="shared" si="5"/>
        <v>0</v>
      </c>
      <c r="BF27" s="41">
        <f t="shared" si="5"/>
        <v>0</v>
      </c>
      <c r="BG27" s="41">
        <f t="shared" si="5"/>
        <v>0</v>
      </c>
      <c r="BH27" s="41">
        <f t="shared" si="5"/>
        <v>0</v>
      </c>
      <c r="BI27" s="41">
        <f t="shared" si="5"/>
        <v>0</v>
      </c>
      <c r="BJ27" s="41">
        <f t="shared" si="5"/>
        <v>0</v>
      </c>
      <c r="BK27" s="41">
        <f t="shared" si="5"/>
        <v>0</v>
      </c>
      <c r="BL27" s="41">
        <f t="shared" si="5"/>
        <v>0</v>
      </c>
      <c r="BM27" s="41">
        <f t="shared" si="5"/>
        <v>0</v>
      </c>
      <c r="BN27" s="41">
        <f t="shared" si="5"/>
        <v>0</v>
      </c>
      <c r="BO27" s="41">
        <f t="shared" si="5"/>
        <v>0</v>
      </c>
      <c r="BP27" s="41">
        <f t="shared" si="5"/>
        <v>0</v>
      </c>
      <c r="BQ27" s="41">
        <f t="shared" si="5"/>
        <v>0</v>
      </c>
      <c r="BR27" s="42">
        <f t="shared" si="5"/>
        <v>304635000</v>
      </c>
      <c r="BS27" s="19"/>
    </row>
    <row r="28" spans="1:71" ht="54">
      <c r="A28" s="182"/>
      <c r="B28" s="29" t="s">
        <v>282</v>
      </c>
      <c r="C28" s="10" t="s">
        <v>283</v>
      </c>
      <c r="D28" s="16" t="s">
        <v>284</v>
      </c>
      <c r="E28" s="25" t="s">
        <v>285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131">
        <v>273482000</v>
      </c>
      <c r="AG28" s="131">
        <v>4997000</v>
      </c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8">
        <f t="shared" si="0"/>
        <v>278479000</v>
      </c>
      <c r="BS28" s="16" t="s">
        <v>288</v>
      </c>
    </row>
    <row r="29" spans="1:71" s="43" customFormat="1" ht="12.75">
      <c r="A29" s="44"/>
      <c r="B29" s="147"/>
      <c r="C29" s="148"/>
      <c r="D29" s="19"/>
      <c r="E29" s="40"/>
      <c r="F29" s="41">
        <f>SUM(F28)</f>
        <v>0</v>
      </c>
      <c r="G29" s="41">
        <f aca="true" t="shared" si="6" ref="G29:BR29">SUM(G28)</f>
        <v>0</v>
      </c>
      <c r="H29" s="41">
        <f t="shared" si="6"/>
        <v>0</v>
      </c>
      <c r="I29" s="41">
        <f t="shared" si="6"/>
        <v>0</v>
      </c>
      <c r="J29" s="41">
        <f t="shared" si="6"/>
        <v>0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1">
        <f t="shared" si="6"/>
        <v>0</v>
      </c>
      <c r="R29" s="41">
        <f t="shared" si="6"/>
        <v>0</v>
      </c>
      <c r="S29" s="41">
        <f t="shared" si="6"/>
        <v>0</v>
      </c>
      <c r="T29" s="41">
        <f t="shared" si="6"/>
        <v>0</v>
      </c>
      <c r="U29" s="41">
        <f t="shared" si="6"/>
        <v>0</v>
      </c>
      <c r="V29" s="41">
        <f t="shared" si="6"/>
        <v>0</v>
      </c>
      <c r="W29" s="41">
        <f t="shared" si="6"/>
        <v>0</v>
      </c>
      <c r="X29" s="41">
        <f t="shared" si="6"/>
        <v>0</v>
      </c>
      <c r="Y29" s="41">
        <f t="shared" si="6"/>
        <v>0</v>
      </c>
      <c r="Z29" s="41">
        <f t="shared" si="6"/>
        <v>0</v>
      </c>
      <c r="AA29" s="41">
        <f t="shared" si="6"/>
        <v>0</v>
      </c>
      <c r="AB29" s="41">
        <f t="shared" si="6"/>
        <v>0</v>
      </c>
      <c r="AC29" s="41">
        <f t="shared" si="6"/>
        <v>0</v>
      </c>
      <c r="AD29" s="41">
        <f t="shared" si="6"/>
        <v>0</v>
      </c>
      <c r="AE29" s="41">
        <f t="shared" si="6"/>
        <v>0</v>
      </c>
      <c r="AF29" s="42">
        <f t="shared" si="6"/>
        <v>273482000</v>
      </c>
      <c r="AG29" s="42">
        <f t="shared" si="6"/>
        <v>4997000</v>
      </c>
      <c r="AH29" s="41">
        <f t="shared" si="6"/>
        <v>0</v>
      </c>
      <c r="AI29" s="41">
        <f t="shared" si="6"/>
        <v>0</v>
      </c>
      <c r="AJ29" s="41">
        <f t="shared" si="6"/>
        <v>0</v>
      </c>
      <c r="AK29" s="41">
        <f t="shared" si="6"/>
        <v>0</v>
      </c>
      <c r="AL29" s="41">
        <f t="shared" si="6"/>
        <v>0</v>
      </c>
      <c r="AM29" s="41">
        <f t="shared" si="6"/>
        <v>0</v>
      </c>
      <c r="AN29" s="41">
        <f t="shared" si="6"/>
        <v>0</v>
      </c>
      <c r="AO29" s="41">
        <f t="shared" si="6"/>
        <v>0</v>
      </c>
      <c r="AP29" s="41">
        <f t="shared" si="6"/>
        <v>0</v>
      </c>
      <c r="AQ29" s="41">
        <f t="shared" si="6"/>
        <v>0</v>
      </c>
      <c r="AR29" s="41">
        <f t="shared" si="6"/>
        <v>0</v>
      </c>
      <c r="AS29" s="41">
        <f t="shared" si="6"/>
        <v>0</v>
      </c>
      <c r="AT29" s="41">
        <f t="shared" si="6"/>
        <v>0</v>
      </c>
      <c r="AU29" s="41">
        <f t="shared" si="6"/>
        <v>0</v>
      </c>
      <c r="AV29" s="41">
        <f t="shared" si="6"/>
        <v>0</v>
      </c>
      <c r="AW29" s="41">
        <f t="shared" si="6"/>
        <v>0</v>
      </c>
      <c r="AX29" s="41">
        <f t="shared" si="6"/>
        <v>0</v>
      </c>
      <c r="AY29" s="41">
        <f t="shared" si="6"/>
        <v>0</v>
      </c>
      <c r="AZ29" s="41">
        <f t="shared" si="6"/>
        <v>0</v>
      </c>
      <c r="BA29" s="41">
        <f t="shared" si="6"/>
        <v>0</v>
      </c>
      <c r="BB29" s="41">
        <f t="shared" si="6"/>
        <v>0</v>
      </c>
      <c r="BC29" s="41">
        <f t="shared" si="6"/>
        <v>0</v>
      </c>
      <c r="BD29" s="41">
        <f t="shared" si="6"/>
        <v>0</v>
      </c>
      <c r="BE29" s="41">
        <f t="shared" si="6"/>
        <v>0</v>
      </c>
      <c r="BF29" s="41">
        <f t="shared" si="6"/>
        <v>0</v>
      </c>
      <c r="BG29" s="41">
        <f t="shared" si="6"/>
        <v>0</v>
      </c>
      <c r="BH29" s="41">
        <f t="shared" si="6"/>
        <v>0</v>
      </c>
      <c r="BI29" s="41">
        <f t="shared" si="6"/>
        <v>0</v>
      </c>
      <c r="BJ29" s="41">
        <f t="shared" si="6"/>
        <v>0</v>
      </c>
      <c r="BK29" s="41">
        <f t="shared" si="6"/>
        <v>0</v>
      </c>
      <c r="BL29" s="41">
        <f t="shared" si="6"/>
        <v>0</v>
      </c>
      <c r="BM29" s="41">
        <f t="shared" si="6"/>
        <v>0</v>
      </c>
      <c r="BN29" s="41">
        <f t="shared" si="6"/>
        <v>0</v>
      </c>
      <c r="BO29" s="41">
        <f t="shared" si="6"/>
        <v>0</v>
      </c>
      <c r="BP29" s="41">
        <f t="shared" si="6"/>
        <v>0</v>
      </c>
      <c r="BQ29" s="41">
        <f t="shared" si="6"/>
        <v>0</v>
      </c>
      <c r="BR29" s="42">
        <f t="shared" si="6"/>
        <v>278479000</v>
      </c>
      <c r="BS29" s="19"/>
    </row>
    <row r="30" spans="1:71" s="50" customFormat="1" ht="25.5" customHeight="1">
      <c r="A30" s="45"/>
      <c r="B30" s="191" t="s">
        <v>206</v>
      </c>
      <c r="C30" s="192"/>
      <c r="D30" s="144" t="s">
        <v>207</v>
      </c>
      <c r="E30" s="46"/>
      <c r="F30" s="134">
        <f>+F15+F20+F22+F25+F27+F29</f>
        <v>0</v>
      </c>
      <c r="G30" s="134">
        <f aca="true" t="shared" si="7" ref="G30:BR30">+G15+G20+G22+G25+G27+G29</f>
        <v>0</v>
      </c>
      <c r="H30" s="134">
        <f t="shared" si="7"/>
        <v>0</v>
      </c>
      <c r="I30" s="47">
        <f t="shared" si="7"/>
        <v>0</v>
      </c>
      <c r="J30" s="47">
        <f t="shared" si="7"/>
        <v>0</v>
      </c>
      <c r="K30" s="47">
        <f t="shared" si="7"/>
        <v>0</v>
      </c>
      <c r="L30" s="134">
        <f t="shared" si="7"/>
        <v>0</v>
      </c>
      <c r="M30" s="134">
        <f t="shared" si="7"/>
        <v>0</v>
      </c>
      <c r="N30" s="134">
        <f t="shared" si="7"/>
        <v>0</v>
      </c>
      <c r="O30" s="134">
        <f t="shared" si="7"/>
        <v>0</v>
      </c>
      <c r="P30" s="134">
        <f t="shared" si="7"/>
        <v>0</v>
      </c>
      <c r="Q30" s="134">
        <f t="shared" si="7"/>
        <v>0</v>
      </c>
      <c r="R30" s="134">
        <f t="shared" si="7"/>
        <v>0</v>
      </c>
      <c r="S30" s="134">
        <f t="shared" si="7"/>
        <v>0</v>
      </c>
      <c r="T30" s="134">
        <f t="shared" si="7"/>
        <v>0</v>
      </c>
      <c r="U30" s="48">
        <f t="shared" si="7"/>
        <v>2655883000</v>
      </c>
      <c r="V30" s="48">
        <f t="shared" si="7"/>
        <v>2370150000</v>
      </c>
      <c r="W30" s="48">
        <f t="shared" si="7"/>
        <v>1798000</v>
      </c>
      <c r="X30" s="134">
        <f t="shared" si="7"/>
        <v>0</v>
      </c>
      <c r="Y30" s="134">
        <f t="shared" si="7"/>
        <v>0</v>
      </c>
      <c r="Z30" s="48">
        <f t="shared" si="7"/>
        <v>259684000</v>
      </c>
      <c r="AA30" s="48">
        <f t="shared" si="7"/>
        <v>44951000</v>
      </c>
      <c r="AB30" s="48">
        <f t="shared" si="7"/>
        <v>273482000</v>
      </c>
      <c r="AC30" s="48">
        <f t="shared" si="7"/>
        <v>6613000</v>
      </c>
      <c r="AD30" s="134">
        <f t="shared" si="7"/>
        <v>0</v>
      </c>
      <c r="AE30" s="134">
        <f t="shared" si="7"/>
        <v>0</v>
      </c>
      <c r="AF30" s="48">
        <f t="shared" si="7"/>
        <v>273482000</v>
      </c>
      <c r="AG30" s="48">
        <f t="shared" si="7"/>
        <v>4997000</v>
      </c>
      <c r="AH30" s="134">
        <f t="shared" si="7"/>
        <v>0</v>
      </c>
      <c r="AI30" s="134">
        <f t="shared" si="7"/>
        <v>0</v>
      </c>
      <c r="AJ30" s="134">
        <f t="shared" si="7"/>
        <v>0</v>
      </c>
      <c r="AK30" s="134">
        <f t="shared" si="7"/>
        <v>0</v>
      </c>
      <c r="AL30" s="134">
        <f t="shared" si="7"/>
        <v>0</v>
      </c>
      <c r="AM30" s="134">
        <f t="shared" si="7"/>
        <v>0</v>
      </c>
      <c r="AN30" s="134">
        <f t="shared" si="7"/>
        <v>0</v>
      </c>
      <c r="AO30" s="71">
        <f t="shared" si="7"/>
        <v>758232000</v>
      </c>
      <c r="AP30" s="48">
        <f t="shared" si="7"/>
        <v>2475000</v>
      </c>
      <c r="AQ30" s="48">
        <f t="shared" si="7"/>
        <v>8157346.72</v>
      </c>
      <c r="AR30" s="48">
        <f t="shared" si="7"/>
        <v>1425223.24</v>
      </c>
      <c r="AS30" s="48">
        <f t="shared" si="7"/>
        <v>47075408.34</v>
      </c>
      <c r="AT30" s="48">
        <f t="shared" si="7"/>
        <v>40757391.84</v>
      </c>
      <c r="AU30" s="48">
        <f t="shared" si="7"/>
        <v>576679200.26</v>
      </c>
      <c r="AV30" s="134">
        <f t="shared" si="7"/>
        <v>0</v>
      </c>
      <c r="AW30" s="71">
        <f t="shared" si="7"/>
        <v>144265262.79</v>
      </c>
      <c r="AX30" s="134">
        <f t="shared" si="7"/>
        <v>0</v>
      </c>
      <c r="AY30" s="71">
        <f t="shared" si="7"/>
        <v>388640167</v>
      </c>
      <c r="AZ30" s="134">
        <f t="shared" si="7"/>
        <v>0</v>
      </c>
      <c r="BA30" s="134">
        <f t="shared" si="7"/>
        <v>0</v>
      </c>
      <c r="BB30" s="134">
        <f t="shared" si="7"/>
        <v>0</v>
      </c>
      <c r="BC30" s="134">
        <f t="shared" si="7"/>
        <v>0</v>
      </c>
      <c r="BD30" s="134">
        <f t="shared" si="7"/>
        <v>0</v>
      </c>
      <c r="BE30" s="134">
        <f t="shared" si="7"/>
        <v>0</v>
      </c>
      <c r="BF30" s="134">
        <f t="shared" si="7"/>
        <v>0</v>
      </c>
      <c r="BG30" s="134">
        <f t="shared" si="7"/>
        <v>0</v>
      </c>
      <c r="BH30" s="134">
        <f t="shared" si="7"/>
        <v>0</v>
      </c>
      <c r="BI30" s="134">
        <f t="shared" si="7"/>
        <v>0</v>
      </c>
      <c r="BJ30" s="134">
        <f t="shared" si="7"/>
        <v>0</v>
      </c>
      <c r="BK30" s="134">
        <f t="shared" si="7"/>
        <v>0</v>
      </c>
      <c r="BL30" s="134">
        <f t="shared" si="7"/>
        <v>0</v>
      </c>
      <c r="BM30" s="134">
        <f t="shared" si="7"/>
        <v>0</v>
      </c>
      <c r="BN30" s="134">
        <f t="shared" si="7"/>
        <v>0</v>
      </c>
      <c r="BO30" s="134">
        <f t="shared" si="7"/>
        <v>0</v>
      </c>
      <c r="BP30" s="134">
        <f t="shared" si="7"/>
        <v>0</v>
      </c>
      <c r="BQ30" s="134">
        <f t="shared" si="7"/>
        <v>0</v>
      </c>
      <c r="BR30" s="48">
        <f t="shared" si="7"/>
        <v>7858747000.190001</v>
      </c>
      <c r="BS30" s="49">
        <f>+BS15+BS20+BS22+BS25+BS27</f>
        <v>0</v>
      </c>
    </row>
    <row r="31" spans="1:71" ht="11.25" customHeight="1">
      <c r="A31" s="2"/>
      <c r="B31" s="51"/>
      <c r="C31" s="51"/>
      <c r="D31" s="51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  <c r="AA31" s="54"/>
      <c r="AB31" s="54"/>
      <c r="AC31" s="53"/>
      <c r="AD31" s="55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6"/>
      <c r="BS31" s="57"/>
    </row>
    <row r="32" spans="1:71" ht="36" customHeight="1">
      <c r="A32" s="193" t="s">
        <v>203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</row>
    <row r="33" spans="1:71" ht="20.25" customHeight="1">
      <c r="A33" s="154" t="s">
        <v>50</v>
      </c>
      <c r="B33" s="154" t="s">
        <v>51</v>
      </c>
      <c r="C33" s="154" t="s">
        <v>52</v>
      </c>
      <c r="D33" s="154" t="s">
        <v>53</v>
      </c>
      <c r="E33" s="160" t="s">
        <v>54</v>
      </c>
      <c r="F33" s="172"/>
      <c r="G33" s="172"/>
      <c r="H33" s="172"/>
      <c r="I33" s="157" t="s">
        <v>3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69" t="s">
        <v>4</v>
      </c>
      <c r="W33" s="169" t="s">
        <v>5</v>
      </c>
      <c r="X33" s="169" t="s">
        <v>66</v>
      </c>
      <c r="Y33" s="169" t="s">
        <v>14</v>
      </c>
      <c r="Z33" s="157" t="s">
        <v>6</v>
      </c>
      <c r="AA33" s="158"/>
      <c r="AB33" s="158"/>
      <c r="AC33" s="158"/>
      <c r="AD33" s="158"/>
      <c r="AE33" s="158"/>
      <c r="AF33" s="158"/>
      <c r="AG33" s="158"/>
      <c r="AH33" s="158"/>
      <c r="AI33" s="159"/>
      <c r="AJ33" s="167" t="s">
        <v>7</v>
      </c>
      <c r="AK33" s="168"/>
      <c r="AL33" s="169" t="s">
        <v>8</v>
      </c>
      <c r="AM33" s="157" t="s">
        <v>9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73" t="s">
        <v>10</v>
      </c>
      <c r="BA33" s="174"/>
      <c r="BB33" s="157" t="s">
        <v>11</v>
      </c>
      <c r="BC33" s="159"/>
      <c r="BD33" s="157" t="s">
        <v>12</v>
      </c>
      <c r="BE33" s="158"/>
      <c r="BF33" s="158"/>
      <c r="BG33" s="169" t="s">
        <v>196</v>
      </c>
      <c r="BH33" s="169" t="s">
        <v>197</v>
      </c>
      <c r="BI33" s="169" t="s">
        <v>37</v>
      </c>
      <c r="BJ33" s="169" t="s">
        <v>38</v>
      </c>
      <c r="BK33" s="169" t="s">
        <v>39</v>
      </c>
      <c r="BL33" s="169" t="s">
        <v>40</v>
      </c>
      <c r="BM33" s="169" t="s">
        <v>41</v>
      </c>
      <c r="BN33" s="169" t="s">
        <v>42</v>
      </c>
      <c r="BO33" s="169" t="s">
        <v>195</v>
      </c>
      <c r="BP33" s="169" t="s">
        <v>281</v>
      </c>
      <c r="BQ33" s="169" t="s">
        <v>43</v>
      </c>
      <c r="BR33" s="169" t="s">
        <v>209</v>
      </c>
      <c r="BS33" s="194" t="s">
        <v>55</v>
      </c>
    </row>
    <row r="34" spans="1:71" ht="20.25" customHeight="1">
      <c r="A34" s="155"/>
      <c r="B34" s="155"/>
      <c r="C34" s="155"/>
      <c r="D34" s="155"/>
      <c r="E34" s="161"/>
      <c r="F34" s="154" t="s">
        <v>69</v>
      </c>
      <c r="G34" s="154" t="s">
        <v>71</v>
      </c>
      <c r="H34" s="154" t="s">
        <v>67</v>
      </c>
      <c r="I34" s="157" t="s">
        <v>13</v>
      </c>
      <c r="J34" s="158"/>
      <c r="K34" s="158"/>
      <c r="L34" s="158"/>
      <c r="M34" s="158"/>
      <c r="N34" s="159"/>
      <c r="O34" s="169" t="s">
        <v>287</v>
      </c>
      <c r="P34" s="157" t="s">
        <v>0</v>
      </c>
      <c r="Q34" s="158"/>
      <c r="R34" s="158"/>
      <c r="S34" s="158"/>
      <c r="T34" s="159"/>
      <c r="U34" s="145" t="s">
        <v>56</v>
      </c>
      <c r="V34" s="170"/>
      <c r="W34" s="170"/>
      <c r="X34" s="170"/>
      <c r="Y34" s="170"/>
      <c r="Z34" s="169" t="s">
        <v>2</v>
      </c>
      <c r="AA34" s="169" t="s">
        <v>14</v>
      </c>
      <c r="AB34" s="169" t="s">
        <v>15</v>
      </c>
      <c r="AC34" s="169" t="s">
        <v>14</v>
      </c>
      <c r="AD34" s="169" t="s">
        <v>1</v>
      </c>
      <c r="AE34" s="169" t="s">
        <v>14</v>
      </c>
      <c r="AF34" s="169" t="s">
        <v>16</v>
      </c>
      <c r="AG34" s="169" t="s">
        <v>14</v>
      </c>
      <c r="AH34" s="169" t="s">
        <v>17</v>
      </c>
      <c r="AI34" s="169" t="s">
        <v>14</v>
      </c>
      <c r="AJ34" s="177" t="s">
        <v>198</v>
      </c>
      <c r="AK34" s="177" t="s">
        <v>1</v>
      </c>
      <c r="AL34" s="170"/>
      <c r="AM34" s="169" t="s">
        <v>18</v>
      </c>
      <c r="AN34" s="169" t="s">
        <v>19</v>
      </c>
      <c r="AO34" s="169" t="s">
        <v>20</v>
      </c>
      <c r="AP34" s="169" t="s">
        <v>21</v>
      </c>
      <c r="AQ34" s="169" t="s">
        <v>22</v>
      </c>
      <c r="AR34" s="169" t="s">
        <v>23</v>
      </c>
      <c r="AS34" s="169" t="s">
        <v>24</v>
      </c>
      <c r="AT34" s="169" t="s">
        <v>25</v>
      </c>
      <c r="AU34" s="169" t="s">
        <v>26</v>
      </c>
      <c r="AV34" s="169" t="s">
        <v>27</v>
      </c>
      <c r="AW34" s="169" t="s">
        <v>28</v>
      </c>
      <c r="AX34" s="169" t="s">
        <v>29</v>
      </c>
      <c r="AY34" s="169" t="s">
        <v>30</v>
      </c>
      <c r="AZ34" s="169" t="s">
        <v>31</v>
      </c>
      <c r="BA34" s="169" t="s">
        <v>32</v>
      </c>
      <c r="BB34" s="169" t="s">
        <v>33</v>
      </c>
      <c r="BC34" s="169" t="s">
        <v>34</v>
      </c>
      <c r="BD34" s="169" t="s">
        <v>35</v>
      </c>
      <c r="BE34" s="169" t="s">
        <v>36</v>
      </c>
      <c r="BF34" s="169" t="s">
        <v>14</v>
      </c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94"/>
    </row>
    <row r="35" spans="1:71" ht="12.75" customHeight="1">
      <c r="A35" s="155"/>
      <c r="B35" s="155"/>
      <c r="C35" s="155"/>
      <c r="D35" s="155"/>
      <c r="E35" s="161"/>
      <c r="F35" s="155"/>
      <c r="G35" s="155"/>
      <c r="H35" s="155"/>
      <c r="I35" s="157" t="s">
        <v>73</v>
      </c>
      <c r="J35" s="158"/>
      <c r="K35" s="158"/>
      <c r="L35" s="159"/>
      <c r="M35" s="8" t="s">
        <v>44</v>
      </c>
      <c r="N35" s="8" t="s">
        <v>45</v>
      </c>
      <c r="O35" s="170"/>
      <c r="P35" s="8" t="s">
        <v>46</v>
      </c>
      <c r="Q35" s="8" t="s">
        <v>199</v>
      </c>
      <c r="R35" s="8" t="s">
        <v>47</v>
      </c>
      <c r="S35" s="8" t="s">
        <v>199</v>
      </c>
      <c r="T35" s="8" t="s">
        <v>48</v>
      </c>
      <c r="U35" s="8" t="s">
        <v>49</v>
      </c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7"/>
      <c r="AK35" s="177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94"/>
    </row>
    <row r="36" spans="1:71" ht="13.5">
      <c r="A36" s="156"/>
      <c r="B36" s="156"/>
      <c r="C36" s="156"/>
      <c r="D36" s="155"/>
      <c r="E36" s="161"/>
      <c r="F36" s="155"/>
      <c r="G36" s="156" t="s">
        <v>70</v>
      </c>
      <c r="H36" s="156"/>
      <c r="I36" s="9" t="s">
        <v>60</v>
      </c>
      <c r="J36" s="9" t="s">
        <v>61</v>
      </c>
      <c r="K36" s="9" t="s">
        <v>62</v>
      </c>
      <c r="L36" s="9" t="s">
        <v>63</v>
      </c>
      <c r="M36" s="9" t="s">
        <v>64</v>
      </c>
      <c r="N36" s="9" t="s">
        <v>65</v>
      </c>
      <c r="O36" s="171"/>
      <c r="P36" s="9" t="s">
        <v>57</v>
      </c>
      <c r="Q36" s="9" t="s">
        <v>200</v>
      </c>
      <c r="R36" s="9" t="s">
        <v>59</v>
      </c>
      <c r="S36" s="9" t="s">
        <v>201</v>
      </c>
      <c r="T36" s="9" t="s">
        <v>58</v>
      </c>
      <c r="U36" s="9" t="s">
        <v>68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7"/>
      <c r="AK36" s="177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94"/>
    </row>
    <row r="37" spans="1:71" ht="72" customHeight="1">
      <c r="A37" s="195" t="s">
        <v>255</v>
      </c>
      <c r="B37" s="197" t="s">
        <v>91</v>
      </c>
      <c r="C37" s="197" t="s">
        <v>92</v>
      </c>
      <c r="D37" s="197" t="s">
        <v>93</v>
      </c>
      <c r="E37" s="29" t="s">
        <v>162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>
        <v>98548000</v>
      </c>
      <c r="AI37" s="28">
        <v>7455000</v>
      </c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60">
        <f>SUM(F37:BQ37)</f>
        <v>106003000</v>
      </c>
      <c r="BS37" s="61" t="s">
        <v>164</v>
      </c>
    </row>
    <row r="38" spans="1:71" ht="27">
      <c r="A38" s="196"/>
      <c r="B38" s="197"/>
      <c r="C38" s="197"/>
      <c r="D38" s="197"/>
      <c r="E38" s="29" t="s">
        <v>243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9">
        <v>100000000</v>
      </c>
      <c r="AI38" s="2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60">
        <f aca="true" t="shared" si="8" ref="BR38:BR45">SUM(F38:BQ38)</f>
        <v>100000000</v>
      </c>
      <c r="BS38" s="61" t="s">
        <v>164</v>
      </c>
    </row>
    <row r="39" spans="1:71" ht="40.5">
      <c r="A39" s="196"/>
      <c r="B39" s="197"/>
      <c r="C39" s="197"/>
      <c r="D39" s="197"/>
      <c r="E39" s="29" t="s">
        <v>244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>
        <v>25000000</v>
      </c>
      <c r="AI39" s="2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60">
        <f t="shared" si="8"/>
        <v>25000000</v>
      </c>
      <c r="BS39" s="61" t="s">
        <v>164</v>
      </c>
    </row>
    <row r="40" spans="1:71" ht="40.5">
      <c r="A40" s="196"/>
      <c r="B40" s="197"/>
      <c r="C40" s="197"/>
      <c r="D40" s="197" t="s">
        <v>245</v>
      </c>
      <c r="E40" s="29" t="s">
        <v>246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>
        <v>25000000</v>
      </c>
      <c r="AI40" s="2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60">
        <f t="shared" si="8"/>
        <v>25000000</v>
      </c>
      <c r="BS40" s="61" t="s">
        <v>164</v>
      </c>
    </row>
    <row r="41" spans="1:71" ht="27">
      <c r="A41" s="196"/>
      <c r="B41" s="197"/>
      <c r="C41" s="197"/>
      <c r="D41" s="197"/>
      <c r="E41" s="29" t="s">
        <v>247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9">
        <v>25000000</v>
      </c>
      <c r="AI41" s="2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60">
        <f t="shared" si="8"/>
        <v>25000000</v>
      </c>
      <c r="BS41" s="61" t="s">
        <v>164</v>
      </c>
    </row>
    <row r="42" spans="1:71" s="5" customFormat="1" ht="12.75">
      <c r="A42" s="196"/>
      <c r="B42" s="179" t="s">
        <v>205</v>
      </c>
      <c r="C42" s="180"/>
      <c r="D42" s="19" t="s">
        <v>51</v>
      </c>
      <c r="E42" s="68">
        <f>SUM(E37:E41)</f>
        <v>0</v>
      </c>
      <c r="F42" s="62">
        <f>SUM(F37:F41)</f>
        <v>0</v>
      </c>
      <c r="G42" s="62">
        <f aca="true" t="shared" si="9" ref="G42:BR42">SUM(G37:G41)</f>
        <v>0</v>
      </c>
      <c r="H42" s="62">
        <f t="shared" si="9"/>
        <v>0</v>
      </c>
      <c r="I42" s="62">
        <f t="shared" si="9"/>
        <v>0</v>
      </c>
      <c r="J42" s="62">
        <f t="shared" si="9"/>
        <v>0</v>
      </c>
      <c r="K42" s="62">
        <f t="shared" si="9"/>
        <v>0</v>
      </c>
      <c r="L42" s="62">
        <f t="shared" si="9"/>
        <v>0</v>
      </c>
      <c r="M42" s="62">
        <f t="shared" si="9"/>
        <v>0</v>
      </c>
      <c r="N42" s="62">
        <f t="shared" si="9"/>
        <v>0</v>
      </c>
      <c r="O42" s="62">
        <f t="shared" si="9"/>
        <v>0</v>
      </c>
      <c r="P42" s="62">
        <f t="shared" si="9"/>
        <v>0</v>
      </c>
      <c r="Q42" s="62">
        <f t="shared" si="9"/>
        <v>0</v>
      </c>
      <c r="R42" s="62">
        <f t="shared" si="9"/>
        <v>0</v>
      </c>
      <c r="S42" s="62">
        <f t="shared" si="9"/>
        <v>0</v>
      </c>
      <c r="T42" s="62">
        <f t="shared" si="9"/>
        <v>0</v>
      </c>
      <c r="U42" s="62">
        <f t="shared" si="9"/>
        <v>0</v>
      </c>
      <c r="V42" s="62">
        <f t="shared" si="9"/>
        <v>0</v>
      </c>
      <c r="W42" s="62">
        <f t="shared" si="9"/>
        <v>0</v>
      </c>
      <c r="X42" s="62">
        <f t="shared" si="9"/>
        <v>0</v>
      </c>
      <c r="Y42" s="62">
        <f t="shared" si="9"/>
        <v>0</v>
      </c>
      <c r="Z42" s="62">
        <f t="shared" si="9"/>
        <v>0</v>
      </c>
      <c r="AA42" s="62">
        <f t="shared" si="9"/>
        <v>0</v>
      </c>
      <c r="AB42" s="62">
        <f t="shared" si="9"/>
        <v>0</v>
      </c>
      <c r="AC42" s="62">
        <f t="shared" si="9"/>
        <v>0</v>
      </c>
      <c r="AD42" s="62">
        <f t="shared" si="9"/>
        <v>0</v>
      </c>
      <c r="AE42" s="62">
        <f t="shared" si="9"/>
        <v>0</v>
      </c>
      <c r="AF42" s="62">
        <f t="shared" si="9"/>
        <v>0</v>
      </c>
      <c r="AG42" s="62">
        <f t="shared" si="9"/>
        <v>0</v>
      </c>
      <c r="AH42" s="62">
        <f t="shared" si="9"/>
        <v>273548000</v>
      </c>
      <c r="AI42" s="62">
        <f t="shared" si="9"/>
        <v>7455000</v>
      </c>
      <c r="AJ42" s="62">
        <f t="shared" si="9"/>
        <v>0</v>
      </c>
      <c r="AK42" s="62">
        <f t="shared" si="9"/>
        <v>0</v>
      </c>
      <c r="AL42" s="62">
        <f t="shared" si="9"/>
        <v>0</v>
      </c>
      <c r="AM42" s="62">
        <f t="shared" si="9"/>
        <v>0</v>
      </c>
      <c r="AN42" s="62">
        <f t="shared" si="9"/>
        <v>0</v>
      </c>
      <c r="AO42" s="62">
        <f t="shared" si="9"/>
        <v>0</v>
      </c>
      <c r="AP42" s="62">
        <f t="shared" si="9"/>
        <v>0</v>
      </c>
      <c r="AQ42" s="62">
        <f t="shared" si="9"/>
        <v>0</v>
      </c>
      <c r="AR42" s="62">
        <f t="shared" si="9"/>
        <v>0</v>
      </c>
      <c r="AS42" s="62">
        <f t="shared" si="9"/>
        <v>0</v>
      </c>
      <c r="AT42" s="62">
        <f t="shared" si="9"/>
        <v>0</v>
      </c>
      <c r="AU42" s="62">
        <f t="shared" si="9"/>
        <v>0</v>
      </c>
      <c r="AV42" s="62">
        <f t="shared" si="9"/>
        <v>0</v>
      </c>
      <c r="AW42" s="62">
        <f t="shared" si="9"/>
        <v>0</v>
      </c>
      <c r="AX42" s="62">
        <f t="shared" si="9"/>
        <v>0</v>
      </c>
      <c r="AY42" s="62">
        <f t="shared" si="9"/>
        <v>0</v>
      </c>
      <c r="AZ42" s="62">
        <f t="shared" si="9"/>
        <v>0</v>
      </c>
      <c r="BA42" s="62">
        <f t="shared" si="9"/>
        <v>0</v>
      </c>
      <c r="BB42" s="62">
        <f t="shared" si="9"/>
        <v>0</v>
      </c>
      <c r="BC42" s="62">
        <f t="shared" si="9"/>
        <v>0</v>
      </c>
      <c r="BD42" s="62">
        <f t="shared" si="9"/>
        <v>0</v>
      </c>
      <c r="BE42" s="62">
        <f t="shared" si="9"/>
        <v>0</v>
      </c>
      <c r="BF42" s="62">
        <f t="shared" si="9"/>
        <v>0</v>
      </c>
      <c r="BG42" s="62">
        <f t="shared" si="9"/>
        <v>0</v>
      </c>
      <c r="BH42" s="62">
        <f t="shared" si="9"/>
        <v>0</v>
      </c>
      <c r="BI42" s="62">
        <f t="shared" si="9"/>
        <v>0</v>
      </c>
      <c r="BJ42" s="62">
        <f t="shared" si="9"/>
        <v>0</v>
      </c>
      <c r="BK42" s="62">
        <f t="shared" si="9"/>
        <v>0</v>
      </c>
      <c r="BL42" s="62">
        <f t="shared" si="9"/>
        <v>0</v>
      </c>
      <c r="BM42" s="62">
        <f t="shared" si="9"/>
        <v>0</v>
      </c>
      <c r="BN42" s="62">
        <f t="shared" si="9"/>
        <v>0</v>
      </c>
      <c r="BO42" s="62">
        <f t="shared" si="9"/>
        <v>0</v>
      </c>
      <c r="BP42" s="62">
        <f t="shared" si="9"/>
        <v>0</v>
      </c>
      <c r="BQ42" s="62">
        <f t="shared" si="9"/>
        <v>0</v>
      </c>
      <c r="BR42" s="63">
        <f t="shared" si="9"/>
        <v>281003000</v>
      </c>
      <c r="BS42" s="64">
        <f>SUM(BS37:BS41)</f>
        <v>0</v>
      </c>
    </row>
    <row r="43" spans="1:71" ht="67.5">
      <c r="A43" s="196"/>
      <c r="B43" s="198" t="s">
        <v>94</v>
      </c>
      <c r="C43" s="65" t="s">
        <v>248</v>
      </c>
      <c r="D43" s="66" t="s">
        <v>249</v>
      </c>
      <c r="E43" s="34" t="s">
        <v>250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28">
        <v>100000000</v>
      </c>
      <c r="Y43" s="28"/>
      <c r="Z43" s="58"/>
      <c r="AA43" s="58"/>
      <c r="AB43" s="58"/>
      <c r="AC43" s="58"/>
      <c r="AD43" s="58"/>
      <c r="AE43" s="58"/>
      <c r="AF43" s="58"/>
      <c r="AG43" s="58"/>
      <c r="AH43" s="28"/>
      <c r="AI43" s="2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60">
        <f t="shared" si="8"/>
        <v>100000000</v>
      </c>
      <c r="BS43" s="61" t="s">
        <v>165</v>
      </c>
    </row>
    <row r="44" spans="1:71" ht="67.5">
      <c r="A44" s="196"/>
      <c r="B44" s="199"/>
      <c r="C44" s="201" t="s">
        <v>248</v>
      </c>
      <c r="D44" s="66" t="s">
        <v>251</v>
      </c>
      <c r="E44" s="34" t="s">
        <v>252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28">
        <v>200000000</v>
      </c>
      <c r="Y44" s="28"/>
      <c r="Z44" s="58"/>
      <c r="AA44" s="58"/>
      <c r="AB44" s="58"/>
      <c r="AC44" s="58"/>
      <c r="AD44" s="58"/>
      <c r="AE44" s="58"/>
      <c r="AF44" s="58"/>
      <c r="AG44" s="58"/>
      <c r="AH44" s="28"/>
      <c r="AI44" s="2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60">
        <f t="shared" si="8"/>
        <v>200000000</v>
      </c>
      <c r="BS44" s="61" t="s">
        <v>165</v>
      </c>
    </row>
    <row r="45" spans="1:71" ht="40.5">
      <c r="A45" s="196"/>
      <c r="B45" s="200"/>
      <c r="C45" s="202"/>
      <c r="D45" s="66" t="s">
        <v>253</v>
      </c>
      <c r="E45" s="34" t="s">
        <v>254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28">
        <v>99010500</v>
      </c>
      <c r="Y45" s="28">
        <v>2783000</v>
      </c>
      <c r="Z45" s="58"/>
      <c r="AA45" s="58"/>
      <c r="AB45" s="58"/>
      <c r="AC45" s="58"/>
      <c r="AD45" s="58"/>
      <c r="AE45" s="58"/>
      <c r="AF45" s="58"/>
      <c r="AG45" s="58"/>
      <c r="AH45" s="28"/>
      <c r="AI45" s="2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60">
        <f t="shared" si="8"/>
        <v>101793500</v>
      </c>
      <c r="BS45" s="61" t="s">
        <v>165</v>
      </c>
    </row>
    <row r="46" spans="1:71" s="5" customFormat="1" ht="12.75">
      <c r="A46" s="67"/>
      <c r="B46" s="179" t="s">
        <v>205</v>
      </c>
      <c r="C46" s="180"/>
      <c r="D46" s="19" t="s">
        <v>51</v>
      </c>
      <c r="E46" s="68"/>
      <c r="F46" s="62">
        <f>SUM(F43:F45)</f>
        <v>0</v>
      </c>
      <c r="G46" s="62">
        <f aca="true" t="shared" si="10" ref="G46:BR46">SUM(G43:G45)</f>
        <v>0</v>
      </c>
      <c r="H46" s="62">
        <f t="shared" si="10"/>
        <v>0</v>
      </c>
      <c r="I46" s="62">
        <f t="shared" si="10"/>
        <v>0</v>
      </c>
      <c r="J46" s="62">
        <f t="shared" si="10"/>
        <v>0</v>
      </c>
      <c r="K46" s="62">
        <f t="shared" si="10"/>
        <v>0</v>
      </c>
      <c r="L46" s="62">
        <f t="shared" si="10"/>
        <v>0</v>
      </c>
      <c r="M46" s="62">
        <f t="shared" si="10"/>
        <v>0</v>
      </c>
      <c r="N46" s="62">
        <f t="shared" si="10"/>
        <v>0</v>
      </c>
      <c r="O46" s="62">
        <f t="shared" si="10"/>
        <v>0</v>
      </c>
      <c r="P46" s="62">
        <f t="shared" si="10"/>
        <v>0</v>
      </c>
      <c r="Q46" s="62">
        <f t="shared" si="10"/>
        <v>0</v>
      </c>
      <c r="R46" s="62">
        <f t="shared" si="10"/>
        <v>0</v>
      </c>
      <c r="S46" s="62">
        <f t="shared" si="10"/>
        <v>0</v>
      </c>
      <c r="T46" s="62">
        <f t="shared" si="10"/>
        <v>0</v>
      </c>
      <c r="U46" s="62">
        <f t="shared" si="10"/>
        <v>0</v>
      </c>
      <c r="V46" s="62">
        <f t="shared" si="10"/>
        <v>0</v>
      </c>
      <c r="W46" s="62">
        <f t="shared" si="10"/>
        <v>0</v>
      </c>
      <c r="X46" s="63">
        <f t="shared" si="10"/>
        <v>399010500</v>
      </c>
      <c r="Y46" s="63">
        <f t="shared" si="10"/>
        <v>2783000</v>
      </c>
      <c r="Z46" s="62">
        <f t="shared" si="10"/>
        <v>0</v>
      </c>
      <c r="AA46" s="62">
        <f t="shared" si="10"/>
        <v>0</v>
      </c>
      <c r="AB46" s="62">
        <f t="shared" si="10"/>
        <v>0</v>
      </c>
      <c r="AC46" s="62">
        <f t="shared" si="10"/>
        <v>0</v>
      </c>
      <c r="AD46" s="62">
        <f t="shared" si="10"/>
        <v>0</v>
      </c>
      <c r="AE46" s="62">
        <f t="shared" si="10"/>
        <v>0</v>
      </c>
      <c r="AF46" s="62">
        <f t="shared" si="10"/>
        <v>0</v>
      </c>
      <c r="AG46" s="62">
        <f t="shared" si="10"/>
        <v>0</v>
      </c>
      <c r="AH46" s="62">
        <f t="shared" si="10"/>
        <v>0</v>
      </c>
      <c r="AI46" s="62">
        <f t="shared" si="10"/>
        <v>0</v>
      </c>
      <c r="AJ46" s="62">
        <f t="shared" si="10"/>
        <v>0</v>
      </c>
      <c r="AK46" s="62">
        <f t="shared" si="10"/>
        <v>0</v>
      </c>
      <c r="AL46" s="62">
        <f t="shared" si="10"/>
        <v>0</v>
      </c>
      <c r="AM46" s="62">
        <f t="shared" si="10"/>
        <v>0</v>
      </c>
      <c r="AN46" s="62">
        <f t="shared" si="10"/>
        <v>0</v>
      </c>
      <c r="AO46" s="62">
        <f t="shared" si="10"/>
        <v>0</v>
      </c>
      <c r="AP46" s="62">
        <f t="shared" si="10"/>
        <v>0</v>
      </c>
      <c r="AQ46" s="62">
        <f t="shared" si="10"/>
        <v>0</v>
      </c>
      <c r="AR46" s="62">
        <f t="shared" si="10"/>
        <v>0</v>
      </c>
      <c r="AS46" s="62">
        <f t="shared" si="10"/>
        <v>0</v>
      </c>
      <c r="AT46" s="62">
        <f t="shared" si="10"/>
        <v>0</v>
      </c>
      <c r="AU46" s="62">
        <f t="shared" si="10"/>
        <v>0</v>
      </c>
      <c r="AV46" s="62">
        <f t="shared" si="10"/>
        <v>0</v>
      </c>
      <c r="AW46" s="62">
        <f t="shared" si="10"/>
        <v>0</v>
      </c>
      <c r="AX46" s="62">
        <f t="shared" si="10"/>
        <v>0</v>
      </c>
      <c r="AY46" s="62">
        <f t="shared" si="10"/>
        <v>0</v>
      </c>
      <c r="AZ46" s="62">
        <f t="shared" si="10"/>
        <v>0</v>
      </c>
      <c r="BA46" s="62">
        <f t="shared" si="10"/>
        <v>0</v>
      </c>
      <c r="BB46" s="62">
        <f t="shared" si="10"/>
        <v>0</v>
      </c>
      <c r="BC46" s="62">
        <f t="shared" si="10"/>
        <v>0</v>
      </c>
      <c r="BD46" s="62">
        <f t="shared" si="10"/>
        <v>0</v>
      </c>
      <c r="BE46" s="62">
        <f t="shared" si="10"/>
        <v>0</v>
      </c>
      <c r="BF46" s="62">
        <f t="shared" si="10"/>
        <v>0</v>
      </c>
      <c r="BG46" s="62">
        <f t="shared" si="10"/>
        <v>0</v>
      </c>
      <c r="BH46" s="62">
        <f t="shared" si="10"/>
        <v>0</v>
      </c>
      <c r="BI46" s="62">
        <f t="shared" si="10"/>
        <v>0</v>
      </c>
      <c r="BJ46" s="62">
        <f t="shared" si="10"/>
        <v>0</v>
      </c>
      <c r="BK46" s="62">
        <f t="shared" si="10"/>
        <v>0</v>
      </c>
      <c r="BL46" s="62">
        <f t="shared" si="10"/>
        <v>0</v>
      </c>
      <c r="BM46" s="62">
        <f t="shared" si="10"/>
        <v>0</v>
      </c>
      <c r="BN46" s="62">
        <f t="shared" si="10"/>
        <v>0</v>
      </c>
      <c r="BO46" s="62">
        <f t="shared" si="10"/>
        <v>0</v>
      </c>
      <c r="BP46" s="62">
        <f t="shared" si="10"/>
        <v>0</v>
      </c>
      <c r="BQ46" s="62">
        <f t="shared" si="10"/>
        <v>0</v>
      </c>
      <c r="BR46" s="63">
        <f t="shared" si="10"/>
        <v>401793500</v>
      </c>
      <c r="BS46" s="64">
        <f>SUM(BS43:BS45)</f>
        <v>0</v>
      </c>
    </row>
    <row r="47" spans="1:71" s="5" customFormat="1" ht="12.75">
      <c r="A47" s="67"/>
      <c r="B47" s="203" t="s">
        <v>206</v>
      </c>
      <c r="C47" s="204"/>
      <c r="D47" s="143" t="s">
        <v>207</v>
      </c>
      <c r="E47" s="69"/>
      <c r="F47" s="70">
        <f>+F42+F46</f>
        <v>0</v>
      </c>
      <c r="G47" s="70">
        <f aca="true" t="shared" si="11" ref="G47:BR47">+G42+G46</f>
        <v>0</v>
      </c>
      <c r="H47" s="70">
        <f t="shared" si="11"/>
        <v>0</v>
      </c>
      <c r="I47" s="70">
        <f t="shared" si="11"/>
        <v>0</v>
      </c>
      <c r="J47" s="70">
        <f t="shared" si="11"/>
        <v>0</v>
      </c>
      <c r="K47" s="70">
        <f t="shared" si="11"/>
        <v>0</v>
      </c>
      <c r="L47" s="70">
        <f t="shared" si="11"/>
        <v>0</v>
      </c>
      <c r="M47" s="70">
        <f t="shared" si="11"/>
        <v>0</v>
      </c>
      <c r="N47" s="70">
        <f t="shared" si="11"/>
        <v>0</v>
      </c>
      <c r="O47" s="70">
        <f t="shared" si="11"/>
        <v>0</v>
      </c>
      <c r="P47" s="70">
        <f t="shared" si="11"/>
        <v>0</v>
      </c>
      <c r="Q47" s="70">
        <f t="shared" si="11"/>
        <v>0</v>
      </c>
      <c r="R47" s="70">
        <f t="shared" si="11"/>
        <v>0</v>
      </c>
      <c r="S47" s="70">
        <f t="shared" si="11"/>
        <v>0</v>
      </c>
      <c r="T47" s="70">
        <f t="shared" si="11"/>
        <v>0</v>
      </c>
      <c r="U47" s="70">
        <f t="shared" si="11"/>
        <v>0</v>
      </c>
      <c r="V47" s="70">
        <f t="shared" si="11"/>
        <v>0</v>
      </c>
      <c r="W47" s="70">
        <f t="shared" si="11"/>
        <v>0</v>
      </c>
      <c r="X47" s="71">
        <f t="shared" si="11"/>
        <v>399010500</v>
      </c>
      <c r="Y47" s="71">
        <f t="shared" si="11"/>
        <v>2783000</v>
      </c>
      <c r="Z47" s="70">
        <f t="shared" si="11"/>
        <v>0</v>
      </c>
      <c r="AA47" s="70">
        <f t="shared" si="11"/>
        <v>0</v>
      </c>
      <c r="AB47" s="70">
        <f t="shared" si="11"/>
        <v>0</v>
      </c>
      <c r="AC47" s="70">
        <f t="shared" si="11"/>
        <v>0</v>
      </c>
      <c r="AD47" s="70">
        <f t="shared" si="11"/>
        <v>0</v>
      </c>
      <c r="AE47" s="70">
        <f t="shared" si="11"/>
        <v>0</v>
      </c>
      <c r="AF47" s="70">
        <f t="shared" si="11"/>
        <v>0</v>
      </c>
      <c r="AG47" s="70">
        <f t="shared" si="11"/>
        <v>0</v>
      </c>
      <c r="AH47" s="71">
        <f t="shared" si="11"/>
        <v>273548000</v>
      </c>
      <c r="AI47" s="71">
        <f t="shared" si="11"/>
        <v>7455000</v>
      </c>
      <c r="AJ47" s="70">
        <f t="shared" si="11"/>
        <v>0</v>
      </c>
      <c r="AK47" s="70">
        <f t="shared" si="11"/>
        <v>0</v>
      </c>
      <c r="AL47" s="70">
        <f t="shared" si="11"/>
        <v>0</v>
      </c>
      <c r="AM47" s="70">
        <f t="shared" si="11"/>
        <v>0</v>
      </c>
      <c r="AN47" s="70">
        <f t="shared" si="11"/>
        <v>0</v>
      </c>
      <c r="AO47" s="70">
        <f t="shared" si="11"/>
        <v>0</v>
      </c>
      <c r="AP47" s="70">
        <f t="shared" si="11"/>
        <v>0</v>
      </c>
      <c r="AQ47" s="70">
        <f t="shared" si="11"/>
        <v>0</v>
      </c>
      <c r="AR47" s="70">
        <f t="shared" si="11"/>
        <v>0</v>
      </c>
      <c r="AS47" s="70">
        <f t="shared" si="11"/>
        <v>0</v>
      </c>
      <c r="AT47" s="70">
        <f t="shared" si="11"/>
        <v>0</v>
      </c>
      <c r="AU47" s="70">
        <f t="shared" si="11"/>
        <v>0</v>
      </c>
      <c r="AV47" s="70">
        <f t="shared" si="11"/>
        <v>0</v>
      </c>
      <c r="AW47" s="70">
        <f t="shared" si="11"/>
        <v>0</v>
      </c>
      <c r="AX47" s="70">
        <f t="shared" si="11"/>
        <v>0</v>
      </c>
      <c r="AY47" s="70">
        <f t="shared" si="11"/>
        <v>0</v>
      </c>
      <c r="AZ47" s="70">
        <f t="shared" si="11"/>
        <v>0</v>
      </c>
      <c r="BA47" s="70">
        <f t="shared" si="11"/>
        <v>0</v>
      </c>
      <c r="BB47" s="70">
        <f t="shared" si="11"/>
        <v>0</v>
      </c>
      <c r="BC47" s="70">
        <f t="shared" si="11"/>
        <v>0</v>
      </c>
      <c r="BD47" s="70">
        <f t="shared" si="11"/>
        <v>0</v>
      </c>
      <c r="BE47" s="70">
        <f t="shared" si="11"/>
        <v>0</v>
      </c>
      <c r="BF47" s="70">
        <f t="shared" si="11"/>
        <v>0</v>
      </c>
      <c r="BG47" s="70">
        <f t="shared" si="11"/>
        <v>0</v>
      </c>
      <c r="BH47" s="70">
        <f t="shared" si="11"/>
        <v>0</v>
      </c>
      <c r="BI47" s="70">
        <f t="shared" si="11"/>
        <v>0</v>
      </c>
      <c r="BJ47" s="70">
        <f t="shared" si="11"/>
        <v>0</v>
      </c>
      <c r="BK47" s="70">
        <f t="shared" si="11"/>
        <v>0</v>
      </c>
      <c r="BL47" s="70">
        <f t="shared" si="11"/>
        <v>0</v>
      </c>
      <c r="BM47" s="70">
        <f t="shared" si="11"/>
        <v>0</v>
      </c>
      <c r="BN47" s="70">
        <f t="shared" si="11"/>
        <v>0</v>
      </c>
      <c r="BO47" s="70">
        <f t="shared" si="11"/>
        <v>0</v>
      </c>
      <c r="BP47" s="70">
        <f t="shared" si="11"/>
        <v>0</v>
      </c>
      <c r="BQ47" s="70">
        <f t="shared" si="11"/>
        <v>0</v>
      </c>
      <c r="BR47" s="71">
        <f t="shared" si="11"/>
        <v>682796500</v>
      </c>
      <c r="BS47" s="72"/>
    </row>
    <row r="48" spans="1:5" ht="13.5">
      <c r="A48" s="2"/>
      <c r="B48" s="2"/>
      <c r="C48" s="2"/>
      <c r="D48" s="2"/>
      <c r="E48" s="2"/>
    </row>
    <row r="49" spans="1:71" ht="25.5" customHeight="1">
      <c r="A49" s="193" t="s">
        <v>204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</row>
    <row r="50" spans="1:71" s="5" customFormat="1" ht="13.5" customHeight="1">
      <c r="A50" s="154" t="s">
        <v>50</v>
      </c>
      <c r="B50" s="154" t="s">
        <v>51</v>
      </c>
      <c r="C50" s="154" t="s">
        <v>52</v>
      </c>
      <c r="D50" s="154" t="s">
        <v>53</v>
      </c>
      <c r="E50" s="160" t="s">
        <v>54</v>
      </c>
      <c r="F50" s="172"/>
      <c r="G50" s="172"/>
      <c r="H50" s="172"/>
      <c r="I50" s="157" t="s">
        <v>3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69" t="s">
        <v>4</v>
      </c>
      <c r="W50" s="169" t="s">
        <v>5</v>
      </c>
      <c r="X50" s="169" t="s">
        <v>66</v>
      </c>
      <c r="Y50" s="169" t="s">
        <v>14</v>
      </c>
      <c r="Z50" s="157" t="s">
        <v>6</v>
      </c>
      <c r="AA50" s="158"/>
      <c r="AB50" s="158"/>
      <c r="AC50" s="158"/>
      <c r="AD50" s="158"/>
      <c r="AE50" s="158"/>
      <c r="AF50" s="158"/>
      <c r="AG50" s="158"/>
      <c r="AH50" s="158"/>
      <c r="AI50" s="159"/>
      <c r="AJ50" s="167" t="s">
        <v>7</v>
      </c>
      <c r="AK50" s="168"/>
      <c r="AL50" s="169" t="s">
        <v>8</v>
      </c>
      <c r="AM50" s="157" t="s">
        <v>9</v>
      </c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73" t="s">
        <v>10</v>
      </c>
      <c r="BA50" s="174"/>
      <c r="BB50" s="157" t="s">
        <v>11</v>
      </c>
      <c r="BC50" s="159"/>
      <c r="BD50" s="157" t="s">
        <v>12</v>
      </c>
      <c r="BE50" s="158"/>
      <c r="BF50" s="158"/>
      <c r="BG50" s="169" t="s">
        <v>196</v>
      </c>
      <c r="BH50" s="169" t="s">
        <v>197</v>
      </c>
      <c r="BI50" s="169" t="s">
        <v>37</v>
      </c>
      <c r="BJ50" s="169" t="s">
        <v>38</v>
      </c>
      <c r="BK50" s="169" t="s">
        <v>39</v>
      </c>
      <c r="BL50" s="169" t="s">
        <v>40</v>
      </c>
      <c r="BM50" s="169" t="s">
        <v>41</v>
      </c>
      <c r="BN50" s="169" t="s">
        <v>42</v>
      </c>
      <c r="BO50" s="169" t="s">
        <v>195</v>
      </c>
      <c r="BP50" s="169" t="s">
        <v>281</v>
      </c>
      <c r="BQ50" s="169" t="s">
        <v>43</v>
      </c>
      <c r="BR50" s="169" t="s">
        <v>209</v>
      </c>
      <c r="BS50" s="175" t="s">
        <v>55</v>
      </c>
    </row>
    <row r="51" spans="1:71" s="5" customFormat="1" ht="13.5" customHeight="1">
      <c r="A51" s="155"/>
      <c r="B51" s="155"/>
      <c r="C51" s="155"/>
      <c r="D51" s="155"/>
      <c r="E51" s="161"/>
      <c r="F51" s="154" t="s">
        <v>69</v>
      </c>
      <c r="G51" s="154" t="s">
        <v>71</v>
      </c>
      <c r="H51" s="154" t="s">
        <v>67</v>
      </c>
      <c r="I51" s="157" t="s">
        <v>13</v>
      </c>
      <c r="J51" s="158"/>
      <c r="K51" s="158"/>
      <c r="L51" s="158"/>
      <c r="M51" s="158"/>
      <c r="N51" s="158"/>
      <c r="O51" s="159"/>
      <c r="P51" s="157" t="s">
        <v>0</v>
      </c>
      <c r="Q51" s="158"/>
      <c r="R51" s="158"/>
      <c r="S51" s="158"/>
      <c r="T51" s="159"/>
      <c r="U51" s="145" t="s">
        <v>56</v>
      </c>
      <c r="V51" s="170"/>
      <c r="W51" s="170"/>
      <c r="X51" s="170"/>
      <c r="Y51" s="170"/>
      <c r="Z51" s="169" t="s">
        <v>2</v>
      </c>
      <c r="AA51" s="169" t="s">
        <v>14</v>
      </c>
      <c r="AB51" s="169" t="s">
        <v>15</v>
      </c>
      <c r="AC51" s="169" t="s">
        <v>14</v>
      </c>
      <c r="AD51" s="205" t="s">
        <v>1</v>
      </c>
      <c r="AE51" s="169" t="s">
        <v>14</v>
      </c>
      <c r="AF51" s="169" t="s">
        <v>16</v>
      </c>
      <c r="AG51" s="169" t="s">
        <v>14</v>
      </c>
      <c r="AH51" s="169" t="s">
        <v>17</v>
      </c>
      <c r="AI51" s="169" t="s">
        <v>14</v>
      </c>
      <c r="AJ51" s="177" t="s">
        <v>198</v>
      </c>
      <c r="AK51" s="208" t="s">
        <v>1</v>
      </c>
      <c r="AL51" s="170"/>
      <c r="AM51" s="169" t="s">
        <v>18</v>
      </c>
      <c r="AN51" s="169" t="s">
        <v>19</v>
      </c>
      <c r="AO51" s="169" t="s">
        <v>20</v>
      </c>
      <c r="AP51" s="169" t="s">
        <v>21</v>
      </c>
      <c r="AQ51" s="169" t="s">
        <v>22</v>
      </c>
      <c r="AR51" s="169" t="s">
        <v>23</v>
      </c>
      <c r="AS51" s="169" t="s">
        <v>24</v>
      </c>
      <c r="AT51" s="169" t="s">
        <v>25</v>
      </c>
      <c r="AU51" s="169" t="s">
        <v>26</v>
      </c>
      <c r="AV51" s="169" t="s">
        <v>27</v>
      </c>
      <c r="AW51" s="169" t="s">
        <v>28</v>
      </c>
      <c r="AX51" s="169" t="s">
        <v>29</v>
      </c>
      <c r="AY51" s="169" t="s">
        <v>30</v>
      </c>
      <c r="AZ51" s="169" t="s">
        <v>31</v>
      </c>
      <c r="BA51" s="169" t="s">
        <v>32</v>
      </c>
      <c r="BB51" s="169" t="s">
        <v>33</v>
      </c>
      <c r="BC51" s="169" t="s">
        <v>34</v>
      </c>
      <c r="BD51" s="169" t="s">
        <v>35</v>
      </c>
      <c r="BE51" s="169" t="s">
        <v>36</v>
      </c>
      <c r="BF51" s="169" t="s">
        <v>14</v>
      </c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5"/>
    </row>
    <row r="52" spans="1:71" ht="51">
      <c r="A52" s="155"/>
      <c r="B52" s="155"/>
      <c r="C52" s="155"/>
      <c r="D52" s="155"/>
      <c r="E52" s="161"/>
      <c r="F52" s="155"/>
      <c r="G52" s="155"/>
      <c r="H52" s="155"/>
      <c r="I52" s="157" t="s">
        <v>73</v>
      </c>
      <c r="J52" s="158"/>
      <c r="K52" s="158"/>
      <c r="L52" s="159"/>
      <c r="M52" s="8" t="s">
        <v>44</v>
      </c>
      <c r="N52" s="8" t="s">
        <v>45</v>
      </c>
      <c r="O52" s="169" t="s">
        <v>287</v>
      </c>
      <c r="P52" s="8" t="s">
        <v>46</v>
      </c>
      <c r="Q52" s="8" t="s">
        <v>199</v>
      </c>
      <c r="R52" s="8" t="s">
        <v>47</v>
      </c>
      <c r="S52" s="8" t="s">
        <v>199</v>
      </c>
      <c r="T52" s="8" t="s">
        <v>48</v>
      </c>
      <c r="U52" s="8" t="s">
        <v>49</v>
      </c>
      <c r="V52" s="170"/>
      <c r="W52" s="170"/>
      <c r="X52" s="170"/>
      <c r="Y52" s="170"/>
      <c r="Z52" s="170"/>
      <c r="AA52" s="170"/>
      <c r="AB52" s="170"/>
      <c r="AC52" s="170"/>
      <c r="AD52" s="206"/>
      <c r="AE52" s="170"/>
      <c r="AF52" s="170"/>
      <c r="AG52" s="170"/>
      <c r="AH52" s="170"/>
      <c r="AI52" s="170"/>
      <c r="AJ52" s="177"/>
      <c r="AK52" s="208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5"/>
    </row>
    <row r="53" spans="1:71" s="5" customFormat="1" ht="13.5" customHeight="1">
      <c r="A53" s="156"/>
      <c r="B53" s="156"/>
      <c r="C53" s="156"/>
      <c r="D53" s="156"/>
      <c r="E53" s="162"/>
      <c r="F53" s="156"/>
      <c r="G53" s="156" t="s">
        <v>70</v>
      </c>
      <c r="H53" s="156"/>
      <c r="I53" s="9" t="s">
        <v>60</v>
      </c>
      <c r="J53" s="9" t="s">
        <v>61</v>
      </c>
      <c r="K53" s="9" t="s">
        <v>62</v>
      </c>
      <c r="L53" s="9" t="s">
        <v>63</v>
      </c>
      <c r="M53" s="9" t="s">
        <v>64</v>
      </c>
      <c r="N53" s="9" t="s">
        <v>65</v>
      </c>
      <c r="O53" s="171"/>
      <c r="P53" s="9" t="s">
        <v>57</v>
      </c>
      <c r="Q53" s="9" t="s">
        <v>200</v>
      </c>
      <c r="R53" s="9" t="s">
        <v>59</v>
      </c>
      <c r="S53" s="9" t="s">
        <v>201</v>
      </c>
      <c r="T53" s="9" t="s">
        <v>58</v>
      </c>
      <c r="U53" s="9" t="s">
        <v>68</v>
      </c>
      <c r="V53" s="171"/>
      <c r="W53" s="171"/>
      <c r="X53" s="171"/>
      <c r="Y53" s="171"/>
      <c r="Z53" s="171"/>
      <c r="AA53" s="171"/>
      <c r="AB53" s="171"/>
      <c r="AC53" s="171"/>
      <c r="AD53" s="207"/>
      <c r="AE53" s="171"/>
      <c r="AF53" s="171"/>
      <c r="AG53" s="171"/>
      <c r="AH53" s="171"/>
      <c r="AI53" s="171"/>
      <c r="AJ53" s="177"/>
      <c r="AK53" s="208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6"/>
    </row>
    <row r="54" spans="1:71" s="5" customFormat="1" ht="46.5" customHeight="1">
      <c r="A54" s="209" t="s">
        <v>95</v>
      </c>
      <c r="B54" s="212" t="s">
        <v>96</v>
      </c>
      <c r="C54" s="213" t="s">
        <v>210</v>
      </c>
      <c r="D54" s="23" t="s">
        <v>211</v>
      </c>
      <c r="E54" s="73" t="s">
        <v>212</v>
      </c>
      <c r="F54" s="74"/>
      <c r="G54" s="75"/>
      <c r="H54" s="75"/>
      <c r="I54" s="75"/>
      <c r="J54" s="76">
        <v>1919267528</v>
      </c>
      <c r="K54" s="75"/>
      <c r="L54" s="75"/>
      <c r="M54" s="75"/>
      <c r="N54" s="75"/>
      <c r="O54" s="132">
        <v>7063492788</v>
      </c>
      <c r="P54" s="133"/>
      <c r="Q54" s="13"/>
      <c r="R54" s="13"/>
      <c r="S54" s="13"/>
      <c r="T54" s="13"/>
      <c r="U54" s="13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7"/>
      <c r="AK54" s="7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>
        <f>SUM(F54:BQ54)</f>
        <v>8982760316</v>
      </c>
      <c r="BS54" s="77" t="s">
        <v>226</v>
      </c>
    </row>
    <row r="55" spans="1:71" s="5" customFormat="1" ht="67.5">
      <c r="A55" s="210"/>
      <c r="B55" s="212"/>
      <c r="C55" s="213"/>
      <c r="D55" s="23" t="s">
        <v>213</v>
      </c>
      <c r="E55" s="73" t="s">
        <v>214</v>
      </c>
      <c r="F55" s="74"/>
      <c r="G55" s="76">
        <v>30000000</v>
      </c>
      <c r="H55" s="75"/>
      <c r="I55" s="75"/>
      <c r="J55" s="75"/>
      <c r="K55" s="75"/>
      <c r="L55" s="75"/>
      <c r="M55" s="75"/>
      <c r="N55" s="75"/>
      <c r="O55" s="75"/>
      <c r="P55" s="13"/>
      <c r="Q55" s="13"/>
      <c r="R55" s="13"/>
      <c r="S55" s="13"/>
      <c r="T55" s="13"/>
      <c r="U55" s="13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7"/>
      <c r="AK55" s="7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>
        <f aca="true" t="shared" si="12" ref="BR55:BR112">SUM(F55:BQ55)</f>
        <v>30000000</v>
      </c>
      <c r="BS55" s="77" t="s">
        <v>226</v>
      </c>
    </row>
    <row r="56" spans="1:71" s="5" customFormat="1" ht="54">
      <c r="A56" s="210"/>
      <c r="B56" s="212"/>
      <c r="C56" s="213" t="s">
        <v>215</v>
      </c>
      <c r="D56" s="212" t="s">
        <v>216</v>
      </c>
      <c r="E56" s="73" t="s">
        <v>217</v>
      </c>
      <c r="F56" s="74"/>
      <c r="G56" s="75"/>
      <c r="H56" s="75"/>
      <c r="I56" s="75"/>
      <c r="J56" s="76">
        <v>1914690193</v>
      </c>
      <c r="K56" s="75"/>
      <c r="L56" s="75"/>
      <c r="M56" s="75"/>
      <c r="N56" s="75"/>
      <c r="O56" s="75"/>
      <c r="P56" s="13"/>
      <c r="Q56" s="13"/>
      <c r="R56" s="13"/>
      <c r="S56" s="13"/>
      <c r="T56" s="13"/>
      <c r="U56" s="13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7"/>
      <c r="AK56" s="7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>
        <f t="shared" si="12"/>
        <v>1914690193</v>
      </c>
      <c r="BS56" s="77" t="s">
        <v>226</v>
      </c>
    </row>
    <row r="57" spans="1:71" s="5" customFormat="1" ht="40.5">
      <c r="A57" s="210"/>
      <c r="B57" s="212"/>
      <c r="C57" s="213"/>
      <c r="D57" s="212"/>
      <c r="E57" s="73" t="s">
        <v>218</v>
      </c>
      <c r="F57" s="74"/>
      <c r="G57" s="75"/>
      <c r="H57" s="75"/>
      <c r="I57" s="75"/>
      <c r="J57" s="76">
        <v>272686260</v>
      </c>
      <c r="K57" s="75"/>
      <c r="L57" s="75"/>
      <c r="M57" s="75"/>
      <c r="N57" s="75"/>
      <c r="O57" s="75"/>
      <c r="P57" s="13"/>
      <c r="Q57" s="13"/>
      <c r="R57" s="13"/>
      <c r="S57" s="13"/>
      <c r="T57" s="13"/>
      <c r="U57" s="13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7"/>
      <c r="AK57" s="7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>
        <f t="shared" si="12"/>
        <v>272686260</v>
      </c>
      <c r="BS57" s="77" t="s">
        <v>226</v>
      </c>
    </row>
    <row r="58" spans="1:71" s="5" customFormat="1" ht="67.5">
      <c r="A58" s="210"/>
      <c r="B58" s="212"/>
      <c r="C58" s="213"/>
      <c r="D58" s="212" t="s">
        <v>219</v>
      </c>
      <c r="E58" s="73" t="s">
        <v>220</v>
      </c>
      <c r="F58" s="74"/>
      <c r="G58" s="75"/>
      <c r="H58" s="75"/>
      <c r="I58" s="76">
        <v>1972506000</v>
      </c>
      <c r="J58" s="76">
        <v>83606300797</v>
      </c>
      <c r="K58" s="76">
        <v>1225612000</v>
      </c>
      <c r="L58" s="76">
        <v>2735847000</v>
      </c>
      <c r="M58" s="76">
        <v>9519764000</v>
      </c>
      <c r="N58" s="76">
        <v>11172811000</v>
      </c>
      <c r="O58" s="76"/>
      <c r="P58" s="13"/>
      <c r="Q58" s="13"/>
      <c r="R58" s="13"/>
      <c r="S58" s="13"/>
      <c r="T58" s="13"/>
      <c r="U58" s="13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7"/>
      <c r="AK58" s="7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>
        <f t="shared" si="12"/>
        <v>110232840797</v>
      </c>
      <c r="BS58" s="77" t="s">
        <v>226</v>
      </c>
    </row>
    <row r="59" spans="1:71" s="5" customFormat="1" ht="40.5">
      <c r="A59" s="210"/>
      <c r="B59" s="212"/>
      <c r="C59" s="213"/>
      <c r="D59" s="212"/>
      <c r="E59" s="73" t="s">
        <v>221</v>
      </c>
      <c r="F59" s="74"/>
      <c r="G59" s="75"/>
      <c r="H59" s="75"/>
      <c r="I59" s="75"/>
      <c r="J59" s="76">
        <v>7980399223</v>
      </c>
      <c r="K59" s="75"/>
      <c r="L59" s="75"/>
      <c r="M59" s="75"/>
      <c r="N59" s="75"/>
      <c r="O59" s="75"/>
      <c r="P59" s="13"/>
      <c r="Q59" s="13"/>
      <c r="R59" s="13"/>
      <c r="S59" s="13"/>
      <c r="T59" s="13"/>
      <c r="U59" s="13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7"/>
      <c r="AK59" s="7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>
        <f t="shared" si="12"/>
        <v>7980399223</v>
      </c>
      <c r="BS59" s="77" t="s">
        <v>226</v>
      </c>
    </row>
    <row r="60" spans="1:71" s="5" customFormat="1" ht="40.5">
      <c r="A60" s="210"/>
      <c r="B60" s="212"/>
      <c r="C60" s="213"/>
      <c r="D60" s="212"/>
      <c r="E60" s="73" t="s">
        <v>222</v>
      </c>
      <c r="F60" s="74"/>
      <c r="G60" s="75"/>
      <c r="H60" s="75"/>
      <c r="I60" s="75"/>
      <c r="J60" s="76">
        <v>1179234262</v>
      </c>
      <c r="K60" s="75"/>
      <c r="L60" s="75"/>
      <c r="M60" s="75"/>
      <c r="N60" s="75"/>
      <c r="O60" s="75"/>
      <c r="P60" s="13"/>
      <c r="Q60" s="13"/>
      <c r="R60" s="13"/>
      <c r="S60" s="13"/>
      <c r="T60" s="13"/>
      <c r="U60" s="13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7"/>
      <c r="AK60" s="7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>
        <f t="shared" si="12"/>
        <v>1179234262</v>
      </c>
      <c r="BS60" s="77" t="s">
        <v>226</v>
      </c>
    </row>
    <row r="61" spans="1:71" s="5" customFormat="1" ht="54">
      <c r="A61" s="210"/>
      <c r="B61" s="212"/>
      <c r="C61" s="25" t="s">
        <v>223</v>
      </c>
      <c r="D61" s="25" t="s">
        <v>224</v>
      </c>
      <c r="E61" s="73" t="s">
        <v>225</v>
      </c>
      <c r="F61" s="74"/>
      <c r="G61" s="75"/>
      <c r="H61" s="75"/>
      <c r="I61" s="75"/>
      <c r="J61" s="76">
        <v>1052398737</v>
      </c>
      <c r="K61" s="75"/>
      <c r="L61" s="75"/>
      <c r="M61" s="75"/>
      <c r="N61" s="75"/>
      <c r="O61" s="75"/>
      <c r="P61" s="13"/>
      <c r="Q61" s="13"/>
      <c r="R61" s="13"/>
      <c r="S61" s="13"/>
      <c r="T61" s="13"/>
      <c r="U61" s="13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7"/>
      <c r="AK61" s="7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>
        <f t="shared" si="12"/>
        <v>1052398737</v>
      </c>
      <c r="BS61" s="77" t="s">
        <v>226</v>
      </c>
    </row>
    <row r="62" spans="1:71" s="5" customFormat="1" ht="12.75">
      <c r="A62" s="210"/>
      <c r="B62" s="179" t="s">
        <v>205</v>
      </c>
      <c r="C62" s="180"/>
      <c r="D62" s="19" t="s">
        <v>51</v>
      </c>
      <c r="E62" s="78"/>
      <c r="F62" s="135">
        <f>SUM(F54:F61)</f>
        <v>0</v>
      </c>
      <c r="G62" s="79">
        <f aca="true" t="shared" si="13" ref="G62:BR62">SUM(G54:G61)</f>
        <v>30000000</v>
      </c>
      <c r="H62" s="79">
        <f t="shared" si="13"/>
        <v>0</v>
      </c>
      <c r="I62" s="79">
        <f t="shared" si="13"/>
        <v>1972506000</v>
      </c>
      <c r="J62" s="79">
        <f t="shared" si="13"/>
        <v>97924977000</v>
      </c>
      <c r="K62" s="79">
        <f t="shared" si="13"/>
        <v>1225612000</v>
      </c>
      <c r="L62" s="79">
        <f t="shared" si="13"/>
        <v>2735847000</v>
      </c>
      <c r="M62" s="79">
        <f t="shared" si="13"/>
        <v>9519764000</v>
      </c>
      <c r="N62" s="79">
        <f t="shared" si="13"/>
        <v>11172811000</v>
      </c>
      <c r="O62" s="79">
        <f t="shared" si="13"/>
        <v>7063492788</v>
      </c>
      <c r="P62" s="79">
        <f t="shared" si="13"/>
        <v>0</v>
      </c>
      <c r="Q62" s="79">
        <f t="shared" si="13"/>
        <v>0</v>
      </c>
      <c r="R62" s="79">
        <f t="shared" si="13"/>
        <v>0</v>
      </c>
      <c r="S62" s="79">
        <f t="shared" si="13"/>
        <v>0</v>
      </c>
      <c r="T62" s="79">
        <f t="shared" si="13"/>
        <v>0</v>
      </c>
      <c r="U62" s="79">
        <f t="shared" si="13"/>
        <v>0</v>
      </c>
      <c r="V62" s="79">
        <f t="shared" si="13"/>
        <v>0</v>
      </c>
      <c r="W62" s="79">
        <f t="shared" si="13"/>
        <v>0</v>
      </c>
      <c r="X62" s="79">
        <f t="shared" si="13"/>
        <v>0</v>
      </c>
      <c r="Y62" s="79">
        <f t="shared" si="13"/>
        <v>0</v>
      </c>
      <c r="Z62" s="79">
        <f t="shared" si="13"/>
        <v>0</v>
      </c>
      <c r="AA62" s="79">
        <f t="shared" si="13"/>
        <v>0</v>
      </c>
      <c r="AB62" s="79">
        <f t="shared" si="13"/>
        <v>0</v>
      </c>
      <c r="AC62" s="79">
        <f t="shared" si="13"/>
        <v>0</v>
      </c>
      <c r="AD62" s="79">
        <f t="shared" si="13"/>
        <v>0</v>
      </c>
      <c r="AE62" s="79">
        <f t="shared" si="13"/>
        <v>0</v>
      </c>
      <c r="AF62" s="79">
        <f t="shared" si="13"/>
        <v>0</v>
      </c>
      <c r="AG62" s="79">
        <f t="shared" si="13"/>
        <v>0</v>
      </c>
      <c r="AH62" s="79">
        <f t="shared" si="13"/>
        <v>0</v>
      </c>
      <c r="AI62" s="79">
        <f t="shared" si="13"/>
        <v>0</v>
      </c>
      <c r="AJ62" s="79">
        <f t="shared" si="13"/>
        <v>0</v>
      </c>
      <c r="AK62" s="79">
        <f t="shared" si="13"/>
        <v>0</v>
      </c>
      <c r="AL62" s="79">
        <f t="shared" si="13"/>
        <v>0</v>
      </c>
      <c r="AM62" s="79">
        <f t="shared" si="13"/>
        <v>0</v>
      </c>
      <c r="AN62" s="79">
        <f t="shared" si="13"/>
        <v>0</v>
      </c>
      <c r="AO62" s="79">
        <f t="shared" si="13"/>
        <v>0</v>
      </c>
      <c r="AP62" s="79">
        <f t="shared" si="13"/>
        <v>0</v>
      </c>
      <c r="AQ62" s="79">
        <f t="shared" si="13"/>
        <v>0</v>
      </c>
      <c r="AR62" s="79">
        <f t="shared" si="13"/>
        <v>0</v>
      </c>
      <c r="AS62" s="79">
        <f t="shared" si="13"/>
        <v>0</v>
      </c>
      <c r="AT62" s="79">
        <f t="shared" si="13"/>
        <v>0</v>
      </c>
      <c r="AU62" s="79">
        <f t="shared" si="13"/>
        <v>0</v>
      </c>
      <c r="AV62" s="79">
        <f t="shared" si="13"/>
        <v>0</v>
      </c>
      <c r="AW62" s="79">
        <f t="shared" si="13"/>
        <v>0</v>
      </c>
      <c r="AX62" s="79">
        <f t="shared" si="13"/>
        <v>0</v>
      </c>
      <c r="AY62" s="79">
        <f t="shared" si="13"/>
        <v>0</v>
      </c>
      <c r="AZ62" s="79">
        <f t="shared" si="13"/>
        <v>0</v>
      </c>
      <c r="BA62" s="79">
        <f t="shared" si="13"/>
        <v>0</v>
      </c>
      <c r="BB62" s="79">
        <f t="shared" si="13"/>
        <v>0</v>
      </c>
      <c r="BC62" s="79">
        <f t="shared" si="13"/>
        <v>0</v>
      </c>
      <c r="BD62" s="79">
        <f t="shared" si="13"/>
        <v>0</v>
      </c>
      <c r="BE62" s="79">
        <f t="shared" si="13"/>
        <v>0</v>
      </c>
      <c r="BF62" s="79">
        <f t="shared" si="13"/>
        <v>0</v>
      </c>
      <c r="BG62" s="79">
        <f t="shared" si="13"/>
        <v>0</v>
      </c>
      <c r="BH62" s="79">
        <f t="shared" si="13"/>
        <v>0</v>
      </c>
      <c r="BI62" s="79">
        <f t="shared" si="13"/>
        <v>0</v>
      </c>
      <c r="BJ62" s="79">
        <f t="shared" si="13"/>
        <v>0</v>
      </c>
      <c r="BK62" s="79">
        <f t="shared" si="13"/>
        <v>0</v>
      </c>
      <c r="BL62" s="79">
        <f t="shared" si="13"/>
        <v>0</v>
      </c>
      <c r="BM62" s="79">
        <f t="shared" si="13"/>
        <v>0</v>
      </c>
      <c r="BN62" s="79">
        <f t="shared" si="13"/>
        <v>0</v>
      </c>
      <c r="BO62" s="79">
        <f t="shared" si="13"/>
        <v>0</v>
      </c>
      <c r="BP62" s="79">
        <f t="shared" si="13"/>
        <v>0</v>
      </c>
      <c r="BQ62" s="79">
        <f t="shared" si="13"/>
        <v>0</v>
      </c>
      <c r="BR62" s="79">
        <f t="shared" si="13"/>
        <v>131645009788</v>
      </c>
      <c r="BS62" s="80"/>
    </row>
    <row r="63" spans="1:71" ht="40.5">
      <c r="A63" s="210"/>
      <c r="B63" s="214" t="s">
        <v>97</v>
      </c>
      <c r="C63" s="216" t="s">
        <v>98</v>
      </c>
      <c r="D63" s="197" t="s">
        <v>99</v>
      </c>
      <c r="E63" s="29" t="s">
        <v>167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81">
        <v>20000000</v>
      </c>
      <c r="AE63" s="76"/>
      <c r="AF63" s="10"/>
      <c r="AG63" s="10"/>
      <c r="AH63" s="10"/>
      <c r="AI63" s="10"/>
      <c r="AJ63" s="10"/>
      <c r="AK63" s="76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5">
        <f t="shared" si="12"/>
        <v>20000000</v>
      </c>
      <c r="BS63" s="77" t="s">
        <v>166</v>
      </c>
    </row>
    <row r="64" spans="1:71" ht="81">
      <c r="A64" s="210"/>
      <c r="B64" s="214"/>
      <c r="C64" s="216"/>
      <c r="D64" s="197"/>
      <c r="E64" s="29" t="s">
        <v>168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82">
        <v>15000000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5">
        <f t="shared" si="12"/>
        <v>15000000</v>
      </c>
      <c r="BS64" s="77" t="s">
        <v>166</v>
      </c>
    </row>
    <row r="65" spans="1:71" ht="108">
      <c r="A65" s="210"/>
      <c r="B65" s="214"/>
      <c r="C65" s="216"/>
      <c r="D65" s="66" t="s">
        <v>100</v>
      </c>
      <c r="E65" s="29" t="s">
        <v>169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82">
        <v>10000000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5">
        <f t="shared" si="12"/>
        <v>10000000</v>
      </c>
      <c r="BS65" s="77" t="s">
        <v>166</v>
      </c>
    </row>
    <row r="66" spans="1:71" ht="67.5">
      <c r="A66" s="210"/>
      <c r="B66" s="214"/>
      <c r="C66" s="216"/>
      <c r="D66" s="197" t="s">
        <v>101</v>
      </c>
      <c r="E66" s="29" t="s">
        <v>170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82">
        <v>26297000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5">
        <f t="shared" si="12"/>
        <v>26297000</v>
      </c>
      <c r="BS66" s="77" t="s">
        <v>166</v>
      </c>
    </row>
    <row r="67" spans="1:71" ht="54">
      <c r="A67" s="210"/>
      <c r="B67" s="214"/>
      <c r="C67" s="216"/>
      <c r="D67" s="197"/>
      <c r="E67" s="29" t="s">
        <v>171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82">
        <v>10000000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5">
        <f t="shared" si="12"/>
        <v>10000000</v>
      </c>
      <c r="BS67" s="77" t="s">
        <v>166</v>
      </c>
    </row>
    <row r="68" spans="1:71" ht="67.5">
      <c r="A68" s="210"/>
      <c r="B68" s="214"/>
      <c r="C68" s="216"/>
      <c r="D68" s="197"/>
      <c r="E68" s="29" t="s">
        <v>172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82"/>
      <c r="AE68" s="14">
        <v>6106000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5">
        <f t="shared" si="12"/>
        <v>6106000</v>
      </c>
      <c r="BS68" s="77" t="s">
        <v>166</v>
      </c>
    </row>
    <row r="69" spans="1:71" ht="81">
      <c r="A69" s="210"/>
      <c r="B69" s="214"/>
      <c r="C69" s="216"/>
      <c r="D69" s="197"/>
      <c r="E69" s="29" t="s">
        <v>173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82">
        <v>15000000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5">
        <f t="shared" si="12"/>
        <v>15000000</v>
      </c>
      <c r="BS69" s="77" t="s">
        <v>166</v>
      </c>
    </row>
    <row r="70" spans="1:71" ht="54">
      <c r="A70" s="210"/>
      <c r="B70" s="214"/>
      <c r="C70" s="216"/>
      <c r="D70" s="197"/>
      <c r="E70" s="29" t="s">
        <v>174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82">
        <v>31000000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5">
        <f t="shared" si="12"/>
        <v>31000000</v>
      </c>
      <c r="BS70" s="77" t="s">
        <v>166</v>
      </c>
    </row>
    <row r="71" spans="1:71" ht="40.5">
      <c r="A71" s="210"/>
      <c r="B71" s="214"/>
      <c r="C71" s="216"/>
      <c r="D71" s="197" t="s">
        <v>102</v>
      </c>
      <c r="E71" s="29" t="s">
        <v>175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82"/>
      <c r="AE71" s="10"/>
      <c r="AF71" s="10"/>
      <c r="AG71" s="10"/>
      <c r="AH71" s="10"/>
      <c r="AI71" s="10"/>
      <c r="AJ71" s="10"/>
      <c r="AK71" s="82">
        <v>35000000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5">
        <f t="shared" si="12"/>
        <v>35000000</v>
      </c>
      <c r="BS71" s="77" t="s">
        <v>166</v>
      </c>
    </row>
    <row r="72" spans="1:71" ht="40.5">
      <c r="A72" s="210"/>
      <c r="B72" s="214"/>
      <c r="C72" s="216"/>
      <c r="D72" s="197"/>
      <c r="E72" s="29" t="s">
        <v>176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82"/>
      <c r="AE72" s="10"/>
      <c r="AF72" s="10"/>
      <c r="AG72" s="10"/>
      <c r="AH72" s="10"/>
      <c r="AI72" s="10"/>
      <c r="AJ72" s="10"/>
      <c r="AK72" s="82">
        <v>40000000</v>
      </c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5">
        <f t="shared" si="12"/>
        <v>40000000</v>
      </c>
      <c r="BS72" s="77" t="s">
        <v>166</v>
      </c>
    </row>
    <row r="73" spans="1:71" ht="54">
      <c r="A73" s="210"/>
      <c r="B73" s="214"/>
      <c r="C73" s="216"/>
      <c r="D73" s="197"/>
      <c r="E73" s="29" t="s">
        <v>177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82"/>
      <c r="AE73" s="10"/>
      <c r="AF73" s="10"/>
      <c r="AG73" s="10"/>
      <c r="AH73" s="10"/>
      <c r="AI73" s="10"/>
      <c r="AJ73" s="10"/>
      <c r="AK73" s="82">
        <v>28000000</v>
      </c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5">
        <f t="shared" si="12"/>
        <v>28000000</v>
      </c>
      <c r="BS73" s="77" t="s">
        <v>166</v>
      </c>
    </row>
    <row r="74" spans="1:71" ht="67.5">
      <c r="A74" s="210"/>
      <c r="B74" s="214"/>
      <c r="C74" s="216"/>
      <c r="D74" s="197"/>
      <c r="E74" s="29" t="s">
        <v>178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82"/>
      <c r="AE74" s="10"/>
      <c r="AF74" s="10"/>
      <c r="AG74" s="10"/>
      <c r="AH74" s="10"/>
      <c r="AI74" s="10"/>
      <c r="AJ74" s="10"/>
      <c r="AK74" s="82">
        <v>28000000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5">
        <f t="shared" si="12"/>
        <v>28000000</v>
      </c>
      <c r="BS74" s="77" t="s">
        <v>166</v>
      </c>
    </row>
    <row r="75" spans="1:71" ht="81">
      <c r="A75" s="210"/>
      <c r="B75" s="214"/>
      <c r="C75" s="216"/>
      <c r="D75" s="197"/>
      <c r="E75" s="29" t="s">
        <v>179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82"/>
      <c r="AE75" s="10"/>
      <c r="AF75" s="10"/>
      <c r="AG75" s="10"/>
      <c r="AH75" s="10"/>
      <c r="AI75" s="10"/>
      <c r="AJ75" s="10"/>
      <c r="AK75" s="82">
        <v>48000000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5">
        <f t="shared" si="12"/>
        <v>48000000</v>
      </c>
      <c r="BS75" s="77" t="s">
        <v>166</v>
      </c>
    </row>
    <row r="76" spans="1:71" ht="67.5">
      <c r="A76" s="210"/>
      <c r="B76" s="214"/>
      <c r="C76" s="201" t="s">
        <v>103</v>
      </c>
      <c r="D76" s="201" t="s">
        <v>104</v>
      </c>
      <c r="E76" s="29" t="s">
        <v>180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82">
        <v>25000000</v>
      </c>
      <c r="AE76" s="10"/>
      <c r="AF76" s="10"/>
      <c r="AG76" s="10"/>
      <c r="AH76" s="10"/>
      <c r="AI76" s="10"/>
      <c r="AJ76" s="10"/>
      <c r="AK76" s="82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5">
        <f t="shared" si="12"/>
        <v>25000000</v>
      </c>
      <c r="BS76" s="77" t="s">
        <v>166</v>
      </c>
    </row>
    <row r="77" spans="1:71" ht="40.5">
      <c r="A77" s="210"/>
      <c r="B77" s="214"/>
      <c r="C77" s="217"/>
      <c r="D77" s="217"/>
      <c r="E77" s="29" t="s">
        <v>181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82">
        <v>15000000</v>
      </c>
      <c r="AE77" s="10"/>
      <c r="AF77" s="10"/>
      <c r="AG77" s="10"/>
      <c r="AH77" s="10"/>
      <c r="AI77" s="10"/>
      <c r="AJ77" s="10"/>
      <c r="AK77" s="82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5">
        <f t="shared" si="12"/>
        <v>15000000</v>
      </c>
      <c r="BS77" s="77" t="s">
        <v>166</v>
      </c>
    </row>
    <row r="78" spans="1:71" ht="40.5">
      <c r="A78" s="210"/>
      <c r="B78" s="214"/>
      <c r="C78" s="217"/>
      <c r="D78" s="217"/>
      <c r="E78" s="29" t="s">
        <v>182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82">
        <v>12000000</v>
      </c>
      <c r="AE78" s="10"/>
      <c r="AF78" s="10"/>
      <c r="AG78" s="10"/>
      <c r="AH78" s="10"/>
      <c r="AI78" s="10"/>
      <c r="AJ78" s="10"/>
      <c r="AK78" s="82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5">
        <f t="shared" si="12"/>
        <v>12000000</v>
      </c>
      <c r="BS78" s="77" t="s">
        <v>166</v>
      </c>
    </row>
    <row r="79" spans="1:71" ht="40.5">
      <c r="A79" s="210"/>
      <c r="B79" s="214"/>
      <c r="C79" s="202"/>
      <c r="D79" s="202"/>
      <c r="E79" s="29" t="s">
        <v>183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82">
        <v>15000000</v>
      </c>
      <c r="AE79" s="10"/>
      <c r="AF79" s="10"/>
      <c r="AG79" s="10"/>
      <c r="AH79" s="10"/>
      <c r="AI79" s="10"/>
      <c r="AJ79" s="10"/>
      <c r="AK79" s="82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5">
        <f t="shared" si="12"/>
        <v>15000000</v>
      </c>
      <c r="BS79" s="77" t="s">
        <v>166</v>
      </c>
    </row>
    <row r="80" spans="1:71" ht="67.5">
      <c r="A80" s="210"/>
      <c r="B80" s="214"/>
      <c r="C80" s="216" t="s">
        <v>72</v>
      </c>
      <c r="D80" s="197" t="s">
        <v>105</v>
      </c>
      <c r="E80" s="29" t="s">
        <v>184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82"/>
      <c r="AE80" s="10"/>
      <c r="AF80" s="10"/>
      <c r="AG80" s="10"/>
      <c r="AH80" s="10"/>
      <c r="AI80" s="10"/>
      <c r="AJ80" s="10"/>
      <c r="AK80" s="82">
        <v>20000000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5">
        <f t="shared" si="12"/>
        <v>20000000</v>
      </c>
      <c r="BS80" s="77" t="s">
        <v>166</v>
      </c>
    </row>
    <row r="81" spans="1:71" ht="54">
      <c r="A81" s="210"/>
      <c r="B81" s="214"/>
      <c r="C81" s="216"/>
      <c r="D81" s="197"/>
      <c r="E81" s="29" t="s">
        <v>185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82">
        <v>25000000</v>
      </c>
      <c r="AE81" s="10"/>
      <c r="AF81" s="10"/>
      <c r="AG81" s="10"/>
      <c r="AH81" s="10"/>
      <c r="AI81" s="10"/>
      <c r="AJ81" s="10"/>
      <c r="AK81" s="82">
        <v>28000000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5">
        <f t="shared" si="12"/>
        <v>53000000</v>
      </c>
      <c r="BS81" s="77" t="s">
        <v>166</v>
      </c>
    </row>
    <row r="82" spans="1:71" ht="54">
      <c r="A82" s="210"/>
      <c r="B82" s="214"/>
      <c r="C82" s="216"/>
      <c r="D82" s="197"/>
      <c r="E82" s="29" t="s">
        <v>186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82">
        <v>20000000</v>
      </c>
      <c r="AE82" s="10"/>
      <c r="AF82" s="10"/>
      <c r="AG82" s="10"/>
      <c r="AH82" s="10"/>
      <c r="AI82" s="10"/>
      <c r="AJ82" s="10"/>
      <c r="AK82" s="82">
        <v>31696000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5">
        <f t="shared" si="12"/>
        <v>51696000</v>
      </c>
      <c r="BS82" s="77" t="s">
        <v>166</v>
      </c>
    </row>
    <row r="83" spans="1:71" s="5" customFormat="1" ht="12.75">
      <c r="A83" s="210"/>
      <c r="B83" s="179" t="s">
        <v>205</v>
      </c>
      <c r="C83" s="180"/>
      <c r="D83" s="19" t="s">
        <v>51</v>
      </c>
      <c r="E83" s="136"/>
      <c r="F83" s="83">
        <f>SUM(F63:F82)</f>
        <v>0</v>
      </c>
      <c r="G83" s="83">
        <f aca="true" t="shared" si="14" ref="G83:BR83">SUM(G63:G82)</f>
        <v>0</v>
      </c>
      <c r="H83" s="83">
        <f t="shared" si="14"/>
        <v>0</v>
      </c>
      <c r="I83" s="83">
        <f t="shared" si="14"/>
        <v>0</v>
      </c>
      <c r="J83" s="83">
        <f t="shared" si="14"/>
        <v>0</v>
      </c>
      <c r="K83" s="83">
        <f t="shared" si="14"/>
        <v>0</v>
      </c>
      <c r="L83" s="83">
        <f t="shared" si="14"/>
        <v>0</v>
      </c>
      <c r="M83" s="83">
        <f t="shared" si="14"/>
        <v>0</v>
      </c>
      <c r="N83" s="83">
        <f t="shared" si="14"/>
        <v>0</v>
      </c>
      <c r="O83" s="83">
        <f t="shared" si="14"/>
        <v>0</v>
      </c>
      <c r="P83" s="83">
        <f t="shared" si="14"/>
        <v>0</v>
      </c>
      <c r="Q83" s="83">
        <f t="shared" si="14"/>
        <v>0</v>
      </c>
      <c r="R83" s="83">
        <f t="shared" si="14"/>
        <v>0</v>
      </c>
      <c r="S83" s="83">
        <f t="shared" si="14"/>
        <v>0</v>
      </c>
      <c r="T83" s="83">
        <f t="shared" si="14"/>
        <v>0</v>
      </c>
      <c r="U83" s="83">
        <f t="shared" si="14"/>
        <v>0</v>
      </c>
      <c r="V83" s="83">
        <f t="shared" si="14"/>
        <v>0</v>
      </c>
      <c r="W83" s="83">
        <f t="shared" si="14"/>
        <v>0</v>
      </c>
      <c r="X83" s="83">
        <f t="shared" si="14"/>
        <v>0</v>
      </c>
      <c r="Y83" s="83">
        <f t="shared" si="14"/>
        <v>0</v>
      </c>
      <c r="Z83" s="83">
        <f t="shared" si="14"/>
        <v>0</v>
      </c>
      <c r="AA83" s="83">
        <f t="shared" si="14"/>
        <v>0</v>
      </c>
      <c r="AB83" s="83">
        <f t="shared" si="14"/>
        <v>0</v>
      </c>
      <c r="AC83" s="83">
        <f t="shared" si="14"/>
        <v>0</v>
      </c>
      <c r="AD83" s="42">
        <f t="shared" si="14"/>
        <v>239297000</v>
      </c>
      <c r="AE83" s="42">
        <f t="shared" si="14"/>
        <v>6106000</v>
      </c>
      <c r="AF83" s="83">
        <f t="shared" si="14"/>
        <v>0</v>
      </c>
      <c r="AG83" s="83">
        <f t="shared" si="14"/>
        <v>0</v>
      </c>
      <c r="AH83" s="83">
        <f t="shared" si="14"/>
        <v>0</v>
      </c>
      <c r="AI83" s="83">
        <f t="shared" si="14"/>
        <v>0</v>
      </c>
      <c r="AJ83" s="83">
        <f t="shared" si="14"/>
        <v>0</v>
      </c>
      <c r="AK83" s="42">
        <f t="shared" si="14"/>
        <v>258696000</v>
      </c>
      <c r="AL83" s="83">
        <f t="shared" si="14"/>
        <v>0</v>
      </c>
      <c r="AM83" s="83">
        <f t="shared" si="14"/>
        <v>0</v>
      </c>
      <c r="AN83" s="83">
        <f t="shared" si="14"/>
        <v>0</v>
      </c>
      <c r="AO83" s="83">
        <f t="shared" si="14"/>
        <v>0</v>
      </c>
      <c r="AP83" s="83">
        <f t="shared" si="14"/>
        <v>0</v>
      </c>
      <c r="AQ83" s="83">
        <f t="shared" si="14"/>
        <v>0</v>
      </c>
      <c r="AR83" s="83">
        <f t="shared" si="14"/>
        <v>0</v>
      </c>
      <c r="AS83" s="83">
        <f t="shared" si="14"/>
        <v>0</v>
      </c>
      <c r="AT83" s="83">
        <f t="shared" si="14"/>
        <v>0</v>
      </c>
      <c r="AU83" s="83">
        <f t="shared" si="14"/>
        <v>0</v>
      </c>
      <c r="AV83" s="83">
        <f t="shared" si="14"/>
        <v>0</v>
      </c>
      <c r="AW83" s="83">
        <f t="shared" si="14"/>
        <v>0</v>
      </c>
      <c r="AX83" s="83">
        <f t="shared" si="14"/>
        <v>0</v>
      </c>
      <c r="AY83" s="83">
        <f t="shared" si="14"/>
        <v>0</v>
      </c>
      <c r="AZ83" s="83">
        <f t="shared" si="14"/>
        <v>0</v>
      </c>
      <c r="BA83" s="83">
        <f t="shared" si="14"/>
        <v>0</v>
      </c>
      <c r="BB83" s="83">
        <f t="shared" si="14"/>
        <v>0</v>
      </c>
      <c r="BC83" s="83">
        <f t="shared" si="14"/>
        <v>0</v>
      </c>
      <c r="BD83" s="83">
        <f t="shared" si="14"/>
        <v>0</v>
      </c>
      <c r="BE83" s="83">
        <f t="shared" si="14"/>
        <v>0</v>
      </c>
      <c r="BF83" s="83">
        <f t="shared" si="14"/>
        <v>0</v>
      </c>
      <c r="BG83" s="83">
        <f t="shared" si="14"/>
        <v>0</v>
      </c>
      <c r="BH83" s="83">
        <f t="shared" si="14"/>
        <v>0</v>
      </c>
      <c r="BI83" s="83">
        <f t="shared" si="14"/>
        <v>0</v>
      </c>
      <c r="BJ83" s="83">
        <f t="shared" si="14"/>
        <v>0</v>
      </c>
      <c r="BK83" s="83">
        <f t="shared" si="14"/>
        <v>0</v>
      </c>
      <c r="BL83" s="83">
        <f t="shared" si="14"/>
        <v>0</v>
      </c>
      <c r="BM83" s="83">
        <f t="shared" si="14"/>
        <v>0</v>
      </c>
      <c r="BN83" s="83">
        <f t="shared" si="14"/>
        <v>0</v>
      </c>
      <c r="BO83" s="83">
        <f t="shared" si="14"/>
        <v>0</v>
      </c>
      <c r="BP83" s="83">
        <f t="shared" si="14"/>
        <v>0</v>
      </c>
      <c r="BQ83" s="83">
        <f t="shared" si="14"/>
        <v>0</v>
      </c>
      <c r="BR83" s="42">
        <f t="shared" si="14"/>
        <v>504099000</v>
      </c>
      <c r="BS83" s="84"/>
    </row>
    <row r="84" spans="1:71" ht="94.5">
      <c r="A84" s="210"/>
      <c r="B84" s="34" t="s">
        <v>106</v>
      </c>
      <c r="C84" s="66" t="s">
        <v>107</v>
      </c>
      <c r="D84" s="66" t="s">
        <v>108</v>
      </c>
      <c r="E84" s="29" t="s">
        <v>208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>
        <v>258696000</v>
      </c>
      <c r="AK84" s="85"/>
      <c r="AL84" s="85"/>
      <c r="AM84" s="86">
        <v>25589000</v>
      </c>
      <c r="AN84" s="86">
        <v>28764000</v>
      </c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15">
        <f t="shared" si="12"/>
        <v>313049000</v>
      </c>
      <c r="BS84" s="77" t="s">
        <v>166</v>
      </c>
    </row>
    <row r="85" spans="1:71" s="5" customFormat="1" ht="12.75">
      <c r="A85" s="210"/>
      <c r="B85" s="179" t="s">
        <v>205</v>
      </c>
      <c r="C85" s="180"/>
      <c r="D85" s="19" t="s">
        <v>51</v>
      </c>
      <c r="E85" s="136"/>
      <c r="F85" s="83">
        <f>SUM(F84)</f>
        <v>0</v>
      </c>
      <c r="G85" s="83">
        <f aca="true" t="shared" si="15" ref="G85:BR85">SUM(G84)</f>
        <v>0</v>
      </c>
      <c r="H85" s="83">
        <f t="shared" si="15"/>
        <v>0</v>
      </c>
      <c r="I85" s="83">
        <f t="shared" si="15"/>
        <v>0</v>
      </c>
      <c r="J85" s="83">
        <f t="shared" si="15"/>
        <v>0</v>
      </c>
      <c r="K85" s="83">
        <f t="shared" si="15"/>
        <v>0</v>
      </c>
      <c r="L85" s="83">
        <f t="shared" si="15"/>
        <v>0</v>
      </c>
      <c r="M85" s="83">
        <f t="shared" si="15"/>
        <v>0</v>
      </c>
      <c r="N85" s="83">
        <f t="shared" si="15"/>
        <v>0</v>
      </c>
      <c r="O85" s="83">
        <f t="shared" si="15"/>
        <v>0</v>
      </c>
      <c r="P85" s="83">
        <f t="shared" si="15"/>
        <v>0</v>
      </c>
      <c r="Q85" s="83">
        <f t="shared" si="15"/>
        <v>0</v>
      </c>
      <c r="R85" s="83">
        <f t="shared" si="15"/>
        <v>0</v>
      </c>
      <c r="S85" s="83">
        <f t="shared" si="15"/>
        <v>0</v>
      </c>
      <c r="T85" s="83">
        <f t="shared" si="15"/>
        <v>0</v>
      </c>
      <c r="U85" s="83">
        <f t="shared" si="15"/>
        <v>0</v>
      </c>
      <c r="V85" s="83">
        <f t="shared" si="15"/>
        <v>0</v>
      </c>
      <c r="W85" s="83">
        <f t="shared" si="15"/>
        <v>0</v>
      </c>
      <c r="X85" s="83">
        <f t="shared" si="15"/>
        <v>0</v>
      </c>
      <c r="Y85" s="83">
        <f t="shared" si="15"/>
        <v>0</v>
      </c>
      <c r="Z85" s="83">
        <f t="shared" si="15"/>
        <v>0</v>
      </c>
      <c r="AA85" s="83">
        <f t="shared" si="15"/>
        <v>0</v>
      </c>
      <c r="AB85" s="83">
        <f t="shared" si="15"/>
        <v>0</v>
      </c>
      <c r="AC85" s="83">
        <f t="shared" si="15"/>
        <v>0</v>
      </c>
      <c r="AD85" s="83">
        <f t="shared" si="15"/>
        <v>0</v>
      </c>
      <c r="AE85" s="83">
        <f t="shared" si="15"/>
        <v>0</v>
      </c>
      <c r="AF85" s="83">
        <f t="shared" si="15"/>
        <v>0</v>
      </c>
      <c r="AG85" s="83">
        <f t="shared" si="15"/>
        <v>0</v>
      </c>
      <c r="AH85" s="83">
        <f t="shared" si="15"/>
        <v>0</v>
      </c>
      <c r="AI85" s="83">
        <f t="shared" si="15"/>
        <v>0</v>
      </c>
      <c r="AJ85" s="42">
        <f t="shared" si="15"/>
        <v>258696000</v>
      </c>
      <c r="AK85" s="83">
        <f t="shared" si="15"/>
        <v>0</v>
      </c>
      <c r="AL85" s="83">
        <f t="shared" si="15"/>
        <v>0</v>
      </c>
      <c r="AM85" s="42">
        <f t="shared" si="15"/>
        <v>25589000</v>
      </c>
      <c r="AN85" s="42">
        <f t="shared" si="15"/>
        <v>28764000</v>
      </c>
      <c r="AO85" s="83">
        <f t="shared" si="15"/>
        <v>0</v>
      </c>
      <c r="AP85" s="83">
        <f t="shared" si="15"/>
        <v>0</v>
      </c>
      <c r="AQ85" s="83">
        <f t="shared" si="15"/>
        <v>0</v>
      </c>
      <c r="AR85" s="83">
        <f t="shared" si="15"/>
        <v>0</v>
      </c>
      <c r="AS85" s="83">
        <f t="shared" si="15"/>
        <v>0</v>
      </c>
      <c r="AT85" s="83">
        <f t="shared" si="15"/>
        <v>0</v>
      </c>
      <c r="AU85" s="83">
        <f t="shared" si="15"/>
        <v>0</v>
      </c>
      <c r="AV85" s="83">
        <f t="shared" si="15"/>
        <v>0</v>
      </c>
      <c r="AW85" s="83">
        <f t="shared" si="15"/>
        <v>0</v>
      </c>
      <c r="AX85" s="83">
        <f t="shared" si="15"/>
        <v>0</v>
      </c>
      <c r="AY85" s="83">
        <f t="shared" si="15"/>
        <v>0</v>
      </c>
      <c r="AZ85" s="83">
        <f t="shared" si="15"/>
        <v>0</v>
      </c>
      <c r="BA85" s="83">
        <f t="shared" si="15"/>
        <v>0</v>
      </c>
      <c r="BB85" s="83">
        <f t="shared" si="15"/>
        <v>0</v>
      </c>
      <c r="BC85" s="83">
        <f t="shared" si="15"/>
        <v>0</v>
      </c>
      <c r="BD85" s="83">
        <f t="shared" si="15"/>
        <v>0</v>
      </c>
      <c r="BE85" s="83">
        <f t="shared" si="15"/>
        <v>0</v>
      </c>
      <c r="BF85" s="83">
        <f t="shared" si="15"/>
        <v>0</v>
      </c>
      <c r="BG85" s="83">
        <f t="shared" si="15"/>
        <v>0</v>
      </c>
      <c r="BH85" s="83">
        <f t="shared" si="15"/>
        <v>0</v>
      </c>
      <c r="BI85" s="83">
        <f t="shared" si="15"/>
        <v>0</v>
      </c>
      <c r="BJ85" s="83">
        <f t="shared" si="15"/>
        <v>0</v>
      </c>
      <c r="BK85" s="83">
        <f t="shared" si="15"/>
        <v>0</v>
      </c>
      <c r="BL85" s="83">
        <f t="shared" si="15"/>
        <v>0</v>
      </c>
      <c r="BM85" s="83">
        <f t="shared" si="15"/>
        <v>0</v>
      </c>
      <c r="BN85" s="83">
        <f t="shared" si="15"/>
        <v>0</v>
      </c>
      <c r="BO85" s="83">
        <f t="shared" si="15"/>
        <v>0</v>
      </c>
      <c r="BP85" s="83">
        <f t="shared" si="15"/>
        <v>0</v>
      </c>
      <c r="BQ85" s="83">
        <f t="shared" si="15"/>
        <v>0</v>
      </c>
      <c r="BR85" s="42">
        <f t="shared" si="15"/>
        <v>313049000</v>
      </c>
      <c r="BS85" s="84"/>
    </row>
    <row r="86" spans="1:71" ht="36">
      <c r="A86" s="210"/>
      <c r="B86" s="213" t="s">
        <v>109</v>
      </c>
      <c r="C86" s="24" t="s">
        <v>110</v>
      </c>
      <c r="D86" s="36" t="s">
        <v>111</v>
      </c>
      <c r="E86" s="1" t="s">
        <v>112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76"/>
      <c r="Q86" s="76"/>
      <c r="R86" s="76"/>
      <c r="S86" s="76"/>
      <c r="T86" s="76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>
        <v>623653.28</v>
      </c>
      <c r="AR86" s="87">
        <v>737776.76</v>
      </c>
      <c r="AS86" s="87">
        <v>2938341.66</v>
      </c>
      <c r="AT86" s="87">
        <v>9984608.16</v>
      </c>
      <c r="AU86" s="87">
        <v>181552799.736</v>
      </c>
      <c r="AV86" s="87">
        <v>2475000</v>
      </c>
      <c r="AW86" s="87">
        <v>45529737.2145</v>
      </c>
      <c r="AX86" s="87">
        <v>620000</v>
      </c>
      <c r="AY86" s="87">
        <v>408600250.695</v>
      </c>
      <c r="AZ86" s="87">
        <v>398936105.64150006</v>
      </c>
      <c r="BA86" s="87">
        <v>79143.75</v>
      </c>
      <c r="BB86" s="87">
        <v>420971912.227</v>
      </c>
      <c r="BC86" s="87">
        <v>1981350</v>
      </c>
      <c r="BD86" s="87">
        <v>1252957.3875</v>
      </c>
      <c r="BE86" s="87">
        <v>75772224.7905</v>
      </c>
      <c r="BF86" s="87">
        <v>0</v>
      </c>
      <c r="BG86" s="87">
        <v>0</v>
      </c>
      <c r="BH86" s="87">
        <v>0</v>
      </c>
      <c r="BI86" s="87">
        <v>0</v>
      </c>
      <c r="BJ86" s="87">
        <v>27828848.397000004</v>
      </c>
      <c r="BK86" s="87">
        <v>0</v>
      </c>
      <c r="BL86" s="87">
        <v>0</v>
      </c>
      <c r="BM86" s="87">
        <v>0</v>
      </c>
      <c r="BN86" s="87">
        <v>0</v>
      </c>
      <c r="BO86" s="87">
        <v>0</v>
      </c>
      <c r="BP86" s="87">
        <v>0</v>
      </c>
      <c r="BQ86" s="88">
        <v>0</v>
      </c>
      <c r="BR86" s="15">
        <f>SUM(F86:BQ86)</f>
        <v>1579884709.6990001</v>
      </c>
      <c r="BS86" s="16" t="s">
        <v>113</v>
      </c>
    </row>
    <row r="87" spans="1:71" ht="54">
      <c r="A87" s="210"/>
      <c r="B87" s="213"/>
      <c r="C87" s="212" t="s">
        <v>114</v>
      </c>
      <c r="D87" s="215" t="s">
        <v>115</v>
      </c>
      <c r="E87" s="25" t="s">
        <v>116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76">
        <v>7776077000</v>
      </c>
      <c r="S87" s="76">
        <v>248675000</v>
      </c>
      <c r="T87" s="76">
        <v>1772919000</v>
      </c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15">
        <f aca="true" t="shared" si="16" ref="BR87:BR105">SUM(F87:BQ87)</f>
        <v>9797671000</v>
      </c>
      <c r="BS87" s="16" t="s">
        <v>113</v>
      </c>
    </row>
    <row r="88" spans="1:71" ht="67.5">
      <c r="A88" s="210"/>
      <c r="B88" s="213"/>
      <c r="C88" s="212"/>
      <c r="D88" s="215"/>
      <c r="E88" s="36" t="s">
        <v>117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>
        <v>7978000</v>
      </c>
      <c r="BH88" s="87">
        <v>3684000</v>
      </c>
      <c r="BI88" s="87"/>
      <c r="BJ88" s="87"/>
      <c r="BK88" s="87"/>
      <c r="BL88" s="87"/>
      <c r="BM88" s="87"/>
      <c r="BN88" s="87"/>
      <c r="BO88" s="87"/>
      <c r="BP88" s="87"/>
      <c r="BQ88" s="88"/>
      <c r="BR88" s="15">
        <f t="shared" si="16"/>
        <v>11662000</v>
      </c>
      <c r="BS88" s="16" t="s">
        <v>113</v>
      </c>
    </row>
    <row r="89" spans="1:71" ht="78.75" customHeight="1">
      <c r="A89" s="210"/>
      <c r="B89" s="213"/>
      <c r="C89" s="212"/>
      <c r="D89" s="36" t="s">
        <v>289</v>
      </c>
      <c r="E89" s="25" t="s">
        <v>118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>
        <v>906049582.3050001</v>
      </c>
      <c r="AZ89" s="87">
        <v>865307394.3585</v>
      </c>
      <c r="BA89" s="87">
        <v>1231856.25</v>
      </c>
      <c r="BB89" s="87">
        <v>182140087.773</v>
      </c>
      <c r="BC89" s="87">
        <v>-37350</v>
      </c>
      <c r="BD89" s="87">
        <v>385792.61250000005</v>
      </c>
      <c r="BE89" s="87">
        <v>148799815.2095</v>
      </c>
      <c r="BF89" s="87">
        <v>2999000</v>
      </c>
      <c r="BG89" s="87">
        <v>0</v>
      </c>
      <c r="BH89" s="87">
        <v>0</v>
      </c>
      <c r="BI89" s="87"/>
      <c r="BJ89" s="87">
        <v>-503848.3970000036</v>
      </c>
      <c r="BK89" s="87"/>
      <c r="BL89" s="87"/>
      <c r="BM89" s="87"/>
      <c r="BN89" s="87"/>
      <c r="BO89" s="87"/>
      <c r="BP89" s="87"/>
      <c r="BQ89" s="88">
        <v>0</v>
      </c>
      <c r="BR89" s="15">
        <f t="shared" si="16"/>
        <v>2106372330.1115</v>
      </c>
      <c r="BS89" s="16" t="s">
        <v>113</v>
      </c>
    </row>
    <row r="90" spans="1:71" ht="121.5">
      <c r="A90" s="210"/>
      <c r="B90" s="213"/>
      <c r="C90" s="212" t="s">
        <v>119</v>
      </c>
      <c r="D90" s="23" t="s">
        <v>120</v>
      </c>
      <c r="E90" s="137" t="s">
        <v>121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>
        <v>56650000</v>
      </c>
      <c r="Q90" s="87">
        <v>30000000</v>
      </c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8"/>
      <c r="BR90" s="15">
        <f t="shared" si="16"/>
        <v>86650000</v>
      </c>
      <c r="BS90" s="16" t="s">
        <v>113</v>
      </c>
    </row>
    <row r="91" spans="1:71" ht="81">
      <c r="A91" s="210"/>
      <c r="B91" s="213"/>
      <c r="C91" s="212"/>
      <c r="D91" s="23" t="s">
        <v>122</v>
      </c>
      <c r="E91" s="25" t="s">
        <v>123</v>
      </c>
      <c r="F91" s="87"/>
      <c r="G91" s="87">
        <v>52000000</v>
      </c>
      <c r="H91" s="87"/>
      <c r="I91" s="87"/>
      <c r="J91" s="87"/>
      <c r="K91" s="87"/>
      <c r="L91" s="87"/>
      <c r="M91" s="87"/>
      <c r="N91" s="87"/>
      <c r="O91" s="87"/>
      <c r="P91" s="87">
        <v>206000000</v>
      </c>
      <c r="Q91" s="87">
        <v>30000000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8"/>
      <c r="BR91" s="15">
        <f t="shared" si="16"/>
        <v>288000000</v>
      </c>
      <c r="BS91" s="16" t="s">
        <v>113</v>
      </c>
    </row>
    <row r="92" spans="1:71" ht="81">
      <c r="A92" s="210"/>
      <c r="B92" s="213"/>
      <c r="C92" s="212"/>
      <c r="D92" s="87" t="s">
        <v>124</v>
      </c>
      <c r="E92" s="87" t="s">
        <v>125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>
        <v>103000000</v>
      </c>
      <c r="Q92" s="87">
        <v>30000000</v>
      </c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8"/>
      <c r="BR92" s="15">
        <f t="shared" si="16"/>
        <v>133000000</v>
      </c>
      <c r="BS92" s="16" t="s">
        <v>113</v>
      </c>
    </row>
    <row r="93" spans="1:71" ht="67.5">
      <c r="A93" s="210"/>
      <c r="B93" s="213"/>
      <c r="C93" s="212"/>
      <c r="D93" s="23" t="s">
        <v>126</v>
      </c>
      <c r="E93" s="87" t="s">
        <v>127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>
        <v>41200000</v>
      </c>
      <c r="Q93" s="87">
        <v>20000000</v>
      </c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15">
        <f t="shared" si="16"/>
        <v>61200000</v>
      </c>
      <c r="BS93" s="16" t="s">
        <v>113</v>
      </c>
    </row>
    <row r="94" spans="1:71" ht="40.5">
      <c r="A94" s="210"/>
      <c r="B94" s="213"/>
      <c r="C94" s="212"/>
      <c r="D94" s="23" t="s">
        <v>128</v>
      </c>
      <c r="E94" s="87" t="s">
        <v>129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>
        <v>51500000</v>
      </c>
      <c r="Q94" s="87">
        <v>10000000</v>
      </c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15">
        <f t="shared" si="16"/>
        <v>61500000</v>
      </c>
      <c r="BS94" s="16" t="s">
        <v>113</v>
      </c>
    </row>
    <row r="95" spans="1:71" ht="67.5">
      <c r="A95" s="210"/>
      <c r="B95" s="213"/>
      <c r="C95" s="212"/>
      <c r="D95" s="23" t="s">
        <v>130</v>
      </c>
      <c r="E95" s="87" t="s">
        <v>131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>
        <v>73130000</v>
      </c>
      <c r="Q95" s="87">
        <v>13000000</v>
      </c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15">
        <f t="shared" si="16"/>
        <v>86130000</v>
      </c>
      <c r="BS95" s="16" t="s">
        <v>113</v>
      </c>
    </row>
    <row r="96" spans="1:71" ht="54">
      <c r="A96" s="210"/>
      <c r="B96" s="213"/>
      <c r="C96" s="212"/>
      <c r="D96" s="23" t="s">
        <v>132</v>
      </c>
      <c r="E96" s="87" t="s">
        <v>133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>
        <v>31928174</v>
      </c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>
        <v>19686000</v>
      </c>
      <c r="BM96" s="87">
        <v>137310000</v>
      </c>
      <c r="BN96" s="87"/>
      <c r="BO96" s="87"/>
      <c r="BP96" s="87"/>
      <c r="BQ96" s="88"/>
      <c r="BR96" s="15">
        <f t="shared" si="16"/>
        <v>188924174</v>
      </c>
      <c r="BS96" s="16" t="s">
        <v>113</v>
      </c>
    </row>
    <row r="97" spans="1:71" ht="67.5">
      <c r="A97" s="210"/>
      <c r="B97" s="213"/>
      <c r="C97" s="212"/>
      <c r="D97" s="30" t="s">
        <v>134</v>
      </c>
      <c r="E97" s="87" t="s">
        <v>135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>
        <v>234500000</v>
      </c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8"/>
      <c r="BR97" s="15">
        <f t="shared" si="16"/>
        <v>234500000</v>
      </c>
      <c r="BS97" s="16" t="s">
        <v>113</v>
      </c>
    </row>
    <row r="98" spans="1:71" ht="54">
      <c r="A98" s="210"/>
      <c r="B98" s="213"/>
      <c r="C98" s="212"/>
      <c r="D98" s="23" t="s">
        <v>136</v>
      </c>
      <c r="E98" s="87" t="s">
        <v>137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>
        <v>314428000</v>
      </c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8"/>
      <c r="BR98" s="15">
        <f t="shared" si="16"/>
        <v>314428000</v>
      </c>
      <c r="BS98" s="16" t="s">
        <v>113</v>
      </c>
    </row>
    <row r="99" spans="1:71" ht="67.5">
      <c r="A99" s="210"/>
      <c r="B99" s="213"/>
      <c r="C99" s="212"/>
      <c r="D99" s="89" t="s">
        <v>138</v>
      </c>
      <c r="E99" s="87" t="s">
        <v>139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>
        <v>475756008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>
        <v>1061000</v>
      </c>
      <c r="BJ99" s="87"/>
      <c r="BK99" s="87"/>
      <c r="BL99" s="87"/>
      <c r="BM99" s="87"/>
      <c r="BN99" s="87"/>
      <c r="BO99" s="87"/>
      <c r="BP99" s="87"/>
      <c r="BQ99" s="88"/>
      <c r="BR99" s="15">
        <f t="shared" si="16"/>
        <v>476817008</v>
      </c>
      <c r="BS99" s="16" t="s">
        <v>113</v>
      </c>
    </row>
    <row r="100" spans="1:71" ht="27">
      <c r="A100" s="210"/>
      <c r="B100" s="213"/>
      <c r="C100" s="212"/>
      <c r="D100" s="23" t="s">
        <v>140</v>
      </c>
      <c r="E100" s="87" t="s">
        <v>141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>
        <v>584127000</v>
      </c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8"/>
      <c r="BR100" s="15">
        <f t="shared" si="16"/>
        <v>584127000</v>
      </c>
      <c r="BS100" s="16" t="s">
        <v>113</v>
      </c>
    </row>
    <row r="101" spans="1:71" ht="40.5">
      <c r="A101" s="210"/>
      <c r="B101" s="213"/>
      <c r="C101" s="212"/>
      <c r="D101" s="23" t="s">
        <v>142</v>
      </c>
      <c r="E101" s="87" t="s">
        <v>143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>
        <v>1357954000</v>
      </c>
      <c r="BL101" s="87"/>
      <c r="BM101" s="87"/>
      <c r="BN101" s="87"/>
      <c r="BO101" s="87"/>
      <c r="BP101" s="87"/>
      <c r="BQ101" s="88"/>
      <c r="BR101" s="15">
        <f t="shared" si="16"/>
        <v>1357954000</v>
      </c>
      <c r="BS101" s="16" t="s">
        <v>113</v>
      </c>
    </row>
    <row r="102" spans="1:71" ht="40.5">
      <c r="A102" s="210"/>
      <c r="B102" s="213"/>
      <c r="C102" s="212"/>
      <c r="D102" s="89" t="s">
        <v>144</v>
      </c>
      <c r="E102" s="87" t="s">
        <v>145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>
        <v>102064444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15">
        <f t="shared" si="16"/>
        <v>102064444</v>
      </c>
      <c r="BS102" s="16" t="s">
        <v>113</v>
      </c>
    </row>
    <row r="103" spans="1:71" ht="54">
      <c r="A103" s="210"/>
      <c r="B103" s="213"/>
      <c r="C103" s="212"/>
      <c r="D103" s="23" t="s">
        <v>146</v>
      </c>
      <c r="E103" s="87" t="s">
        <v>147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>
        <f>1083511294+72+8</f>
        <v>1083511374</v>
      </c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>
        <v>9548000</v>
      </c>
      <c r="BO103" s="87">
        <v>279000</v>
      </c>
      <c r="BP103" s="87"/>
      <c r="BQ103" s="88"/>
      <c r="BR103" s="15">
        <f t="shared" si="16"/>
        <v>1093338374</v>
      </c>
      <c r="BS103" s="16" t="s">
        <v>113</v>
      </c>
    </row>
    <row r="104" spans="1:71" ht="54">
      <c r="A104" s="210"/>
      <c r="B104" s="213"/>
      <c r="C104" s="25" t="s">
        <v>148</v>
      </c>
      <c r="D104" s="23" t="s">
        <v>149</v>
      </c>
      <c r="E104" s="87" t="s">
        <v>150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>
        <v>48000000</v>
      </c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8"/>
      <c r="BR104" s="15">
        <f t="shared" si="16"/>
        <v>48000000</v>
      </c>
      <c r="BS104" s="16" t="s">
        <v>113</v>
      </c>
    </row>
    <row r="105" spans="1:71" ht="108">
      <c r="A105" s="210"/>
      <c r="B105" s="213"/>
      <c r="C105" s="25" t="s">
        <v>151</v>
      </c>
      <c r="D105" s="23" t="s">
        <v>152</v>
      </c>
      <c r="E105" s="87" t="s">
        <v>153</v>
      </c>
      <c r="F105" s="87"/>
      <c r="G105" s="90"/>
      <c r="H105" s="90"/>
      <c r="I105" s="90"/>
      <c r="J105" s="90"/>
      <c r="K105" s="90"/>
      <c r="L105" s="90"/>
      <c r="M105" s="90"/>
      <c r="N105" s="90"/>
      <c r="O105" s="90"/>
      <c r="P105" s="90">
        <v>41200000</v>
      </c>
      <c r="Q105" s="90">
        <v>10014000</v>
      </c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1"/>
      <c r="BR105" s="15">
        <f t="shared" si="16"/>
        <v>51214000</v>
      </c>
      <c r="BS105" s="92" t="s">
        <v>113</v>
      </c>
    </row>
    <row r="106" spans="1:71" s="43" customFormat="1" ht="12.75">
      <c r="A106" s="210"/>
      <c r="B106" s="179" t="s">
        <v>205</v>
      </c>
      <c r="C106" s="180"/>
      <c r="D106" s="19" t="s">
        <v>51</v>
      </c>
      <c r="E106" s="19"/>
      <c r="F106" s="41">
        <f>SUM(F86:F105)</f>
        <v>0</v>
      </c>
      <c r="G106" s="94">
        <f aca="true" t="shared" si="17" ref="G106:BR106">SUM(G86:G105)</f>
        <v>52000000</v>
      </c>
      <c r="H106" s="93">
        <f t="shared" si="17"/>
        <v>0</v>
      </c>
      <c r="I106" s="93">
        <f t="shared" si="17"/>
        <v>0</v>
      </c>
      <c r="J106" s="93">
        <f t="shared" si="17"/>
        <v>0</v>
      </c>
      <c r="K106" s="93">
        <f t="shared" si="17"/>
        <v>0</v>
      </c>
      <c r="L106" s="93">
        <f t="shared" si="17"/>
        <v>0</v>
      </c>
      <c r="M106" s="93">
        <f t="shared" si="17"/>
        <v>0</v>
      </c>
      <c r="N106" s="93">
        <f t="shared" si="17"/>
        <v>0</v>
      </c>
      <c r="O106" s="93">
        <f t="shared" si="17"/>
        <v>0</v>
      </c>
      <c r="P106" s="94">
        <f t="shared" si="17"/>
        <v>3446995000</v>
      </c>
      <c r="Q106" s="94">
        <f t="shared" si="17"/>
        <v>143014000</v>
      </c>
      <c r="R106" s="94">
        <f t="shared" si="17"/>
        <v>7776077000</v>
      </c>
      <c r="S106" s="94">
        <f t="shared" si="17"/>
        <v>248675000</v>
      </c>
      <c r="T106" s="94">
        <f t="shared" si="17"/>
        <v>1772919000</v>
      </c>
      <c r="U106" s="93">
        <f t="shared" si="17"/>
        <v>0</v>
      </c>
      <c r="V106" s="93">
        <f t="shared" si="17"/>
        <v>0</v>
      </c>
      <c r="W106" s="93">
        <f t="shared" si="17"/>
        <v>0</v>
      </c>
      <c r="X106" s="93">
        <f t="shared" si="17"/>
        <v>0</v>
      </c>
      <c r="Y106" s="93">
        <f t="shared" si="17"/>
        <v>0</v>
      </c>
      <c r="Z106" s="93">
        <f t="shared" si="17"/>
        <v>0</v>
      </c>
      <c r="AA106" s="93">
        <f t="shared" si="17"/>
        <v>0</v>
      </c>
      <c r="AB106" s="93">
        <f t="shared" si="17"/>
        <v>0</v>
      </c>
      <c r="AC106" s="93">
        <f t="shared" si="17"/>
        <v>0</v>
      </c>
      <c r="AD106" s="93">
        <f t="shared" si="17"/>
        <v>0</v>
      </c>
      <c r="AE106" s="93">
        <f t="shared" si="17"/>
        <v>0</v>
      </c>
      <c r="AF106" s="93">
        <f t="shared" si="17"/>
        <v>0</v>
      </c>
      <c r="AG106" s="93">
        <f t="shared" si="17"/>
        <v>0</v>
      </c>
      <c r="AH106" s="93">
        <f t="shared" si="17"/>
        <v>0</v>
      </c>
      <c r="AI106" s="93">
        <f t="shared" si="17"/>
        <v>0</v>
      </c>
      <c r="AJ106" s="93">
        <f t="shared" si="17"/>
        <v>0</v>
      </c>
      <c r="AK106" s="93">
        <f t="shared" si="17"/>
        <v>0</v>
      </c>
      <c r="AL106" s="93">
        <f t="shared" si="17"/>
        <v>0</v>
      </c>
      <c r="AM106" s="93">
        <f t="shared" si="17"/>
        <v>0</v>
      </c>
      <c r="AN106" s="93">
        <f t="shared" si="17"/>
        <v>0</v>
      </c>
      <c r="AO106" s="93">
        <f t="shared" si="17"/>
        <v>0</v>
      </c>
      <c r="AP106" s="93">
        <f t="shared" si="17"/>
        <v>0</v>
      </c>
      <c r="AQ106" s="94">
        <f t="shared" si="17"/>
        <v>623653.28</v>
      </c>
      <c r="AR106" s="94">
        <f t="shared" si="17"/>
        <v>737776.76</v>
      </c>
      <c r="AS106" s="94">
        <f t="shared" si="17"/>
        <v>2938341.66</v>
      </c>
      <c r="AT106" s="94">
        <f t="shared" si="17"/>
        <v>9984608.16</v>
      </c>
      <c r="AU106" s="94">
        <f t="shared" si="17"/>
        <v>181552799.736</v>
      </c>
      <c r="AV106" s="94">
        <f t="shared" si="17"/>
        <v>2475000</v>
      </c>
      <c r="AW106" s="94">
        <f t="shared" si="17"/>
        <v>45529737.2145</v>
      </c>
      <c r="AX106" s="94">
        <f t="shared" si="17"/>
        <v>620000</v>
      </c>
      <c r="AY106" s="94">
        <f t="shared" si="17"/>
        <v>1314649833</v>
      </c>
      <c r="AZ106" s="94">
        <f t="shared" si="17"/>
        <v>1264243500</v>
      </c>
      <c r="BA106" s="94">
        <f t="shared" si="17"/>
        <v>1311000</v>
      </c>
      <c r="BB106" s="94">
        <f t="shared" si="17"/>
        <v>603112000</v>
      </c>
      <c r="BC106" s="94">
        <f t="shared" si="17"/>
        <v>1944000</v>
      </c>
      <c r="BD106" s="94">
        <f t="shared" si="17"/>
        <v>1638750</v>
      </c>
      <c r="BE106" s="94">
        <f t="shared" si="17"/>
        <v>224572040</v>
      </c>
      <c r="BF106" s="94">
        <f t="shared" si="17"/>
        <v>2999000</v>
      </c>
      <c r="BG106" s="94">
        <f t="shared" si="17"/>
        <v>7978000</v>
      </c>
      <c r="BH106" s="94">
        <f t="shared" si="17"/>
        <v>3684000</v>
      </c>
      <c r="BI106" s="94">
        <f t="shared" si="17"/>
        <v>1061000</v>
      </c>
      <c r="BJ106" s="94">
        <f t="shared" si="17"/>
        <v>27325000</v>
      </c>
      <c r="BK106" s="94">
        <f t="shared" si="17"/>
        <v>1357954000</v>
      </c>
      <c r="BL106" s="94">
        <f t="shared" si="17"/>
        <v>19686000</v>
      </c>
      <c r="BM106" s="94">
        <f t="shared" si="17"/>
        <v>137310000</v>
      </c>
      <c r="BN106" s="94">
        <f t="shared" si="17"/>
        <v>9548000</v>
      </c>
      <c r="BO106" s="94">
        <f t="shared" si="17"/>
        <v>279000</v>
      </c>
      <c r="BP106" s="95">
        <f t="shared" si="17"/>
        <v>0</v>
      </c>
      <c r="BQ106" s="95">
        <f t="shared" si="17"/>
        <v>0</v>
      </c>
      <c r="BR106" s="94">
        <f t="shared" si="17"/>
        <v>18663437039.8105</v>
      </c>
      <c r="BS106" s="96"/>
    </row>
    <row r="107" spans="1:71" ht="60.75" customHeight="1">
      <c r="A107" s="210"/>
      <c r="B107" s="212" t="s">
        <v>295</v>
      </c>
      <c r="C107" s="212" t="s">
        <v>154</v>
      </c>
      <c r="D107" s="212" t="s">
        <v>155</v>
      </c>
      <c r="E107" s="29" t="s">
        <v>187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76">
        <v>100000000</v>
      </c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7">
        <f t="shared" si="12"/>
        <v>100000000</v>
      </c>
      <c r="BS107" s="16" t="s">
        <v>74</v>
      </c>
    </row>
    <row r="108" spans="1:71" ht="58.5" customHeight="1">
      <c r="A108" s="210"/>
      <c r="B108" s="212"/>
      <c r="C108" s="212"/>
      <c r="D108" s="212"/>
      <c r="E108" s="29" t="s">
        <v>188</v>
      </c>
      <c r="F108" s="97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9">
        <v>537408000</v>
      </c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7"/>
      <c r="BQ108" s="97"/>
      <c r="BR108" s="7">
        <f t="shared" si="12"/>
        <v>537408000</v>
      </c>
      <c r="BS108" s="16" t="s">
        <v>74</v>
      </c>
    </row>
    <row r="109" spans="1:71" s="43" customFormat="1" ht="12.75">
      <c r="A109" s="210"/>
      <c r="B109" s="179" t="s">
        <v>205</v>
      </c>
      <c r="C109" s="180"/>
      <c r="D109" s="19" t="s">
        <v>51</v>
      </c>
      <c r="E109" s="19"/>
      <c r="F109" s="102">
        <f>SUM(F107:F108)</f>
        <v>0</v>
      </c>
      <c r="G109" s="100">
        <f aca="true" t="shared" si="18" ref="G109:BR109">SUM(G107:G108)</f>
        <v>0</v>
      </c>
      <c r="H109" s="100">
        <f t="shared" si="18"/>
        <v>0</v>
      </c>
      <c r="I109" s="100">
        <f t="shared" si="18"/>
        <v>0</v>
      </c>
      <c r="J109" s="100">
        <f t="shared" si="18"/>
        <v>0</v>
      </c>
      <c r="K109" s="100">
        <f t="shared" si="18"/>
        <v>0</v>
      </c>
      <c r="L109" s="100">
        <f t="shared" si="18"/>
        <v>0</v>
      </c>
      <c r="M109" s="100">
        <f t="shared" si="18"/>
        <v>0</v>
      </c>
      <c r="N109" s="100">
        <f t="shared" si="18"/>
        <v>0</v>
      </c>
      <c r="O109" s="100">
        <f t="shared" si="18"/>
        <v>0</v>
      </c>
      <c r="P109" s="100">
        <f t="shared" si="18"/>
        <v>0</v>
      </c>
      <c r="Q109" s="100">
        <f t="shared" si="18"/>
        <v>0</v>
      </c>
      <c r="R109" s="100">
        <f t="shared" si="18"/>
        <v>0</v>
      </c>
      <c r="S109" s="100">
        <f t="shared" si="18"/>
        <v>0</v>
      </c>
      <c r="T109" s="100">
        <f t="shared" si="18"/>
        <v>0</v>
      </c>
      <c r="U109" s="100">
        <f t="shared" si="18"/>
        <v>0</v>
      </c>
      <c r="V109" s="100">
        <f t="shared" si="18"/>
        <v>0</v>
      </c>
      <c r="W109" s="100">
        <f t="shared" si="18"/>
        <v>0</v>
      </c>
      <c r="X109" s="100">
        <f t="shared" si="18"/>
        <v>0</v>
      </c>
      <c r="Y109" s="100">
        <f t="shared" si="18"/>
        <v>0</v>
      </c>
      <c r="Z109" s="100">
        <f t="shared" si="18"/>
        <v>0</v>
      </c>
      <c r="AA109" s="100">
        <f t="shared" si="18"/>
        <v>0</v>
      </c>
      <c r="AB109" s="100">
        <f t="shared" si="18"/>
        <v>0</v>
      </c>
      <c r="AC109" s="100">
        <f t="shared" si="18"/>
        <v>0</v>
      </c>
      <c r="AD109" s="100">
        <f t="shared" si="18"/>
        <v>0</v>
      </c>
      <c r="AE109" s="100">
        <f t="shared" si="18"/>
        <v>0</v>
      </c>
      <c r="AF109" s="100">
        <f t="shared" si="18"/>
        <v>0</v>
      </c>
      <c r="AG109" s="100">
        <f t="shared" si="18"/>
        <v>0</v>
      </c>
      <c r="AH109" s="100">
        <f t="shared" si="18"/>
        <v>0</v>
      </c>
      <c r="AI109" s="100">
        <f t="shared" si="18"/>
        <v>0</v>
      </c>
      <c r="AJ109" s="100">
        <f t="shared" si="18"/>
        <v>0</v>
      </c>
      <c r="AK109" s="100">
        <f t="shared" si="18"/>
        <v>0</v>
      </c>
      <c r="AL109" s="94">
        <f t="shared" si="18"/>
        <v>637408000</v>
      </c>
      <c r="AM109" s="100">
        <f t="shared" si="18"/>
        <v>0</v>
      </c>
      <c r="AN109" s="100">
        <f t="shared" si="18"/>
        <v>0</v>
      </c>
      <c r="AO109" s="100">
        <f t="shared" si="18"/>
        <v>0</v>
      </c>
      <c r="AP109" s="100">
        <f t="shared" si="18"/>
        <v>0</v>
      </c>
      <c r="AQ109" s="100">
        <f t="shared" si="18"/>
        <v>0</v>
      </c>
      <c r="AR109" s="100">
        <f t="shared" si="18"/>
        <v>0</v>
      </c>
      <c r="AS109" s="100">
        <f t="shared" si="18"/>
        <v>0</v>
      </c>
      <c r="AT109" s="100">
        <f t="shared" si="18"/>
        <v>0</v>
      </c>
      <c r="AU109" s="100">
        <f t="shared" si="18"/>
        <v>0</v>
      </c>
      <c r="AV109" s="100">
        <f t="shared" si="18"/>
        <v>0</v>
      </c>
      <c r="AW109" s="100">
        <f t="shared" si="18"/>
        <v>0</v>
      </c>
      <c r="AX109" s="100">
        <f t="shared" si="18"/>
        <v>0</v>
      </c>
      <c r="AY109" s="100">
        <f t="shared" si="18"/>
        <v>0</v>
      </c>
      <c r="AZ109" s="100">
        <f t="shared" si="18"/>
        <v>0</v>
      </c>
      <c r="BA109" s="100">
        <f t="shared" si="18"/>
        <v>0</v>
      </c>
      <c r="BB109" s="100">
        <f t="shared" si="18"/>
        <v>0</v>
      </c>
      <c r="BC109" s="100">
        <f t="shared" si="18"/>
        <v>0</v>
      </c>
      <c r="BD109" s="100">
        <f t="shared" si="18"/>
        <v>0</v>
      </c>
      <c r="BE109" s="100">
        <f t="shared" si="18"/>
        <v>0</v>
      </c>
      <c r="BF109" s="100">
        <f t="shared" si="18"/>
        <v>0</v>
      </c>
      <c r="BG109" s="100">
        <f t="shared" si="18"/>
        <v>0</v>
      </c>
      <c r="BH109" s="100">
        <f t="shared" si="18"/>
        <v>0</v>
      </c>
      <c r="BI109" s="100">
        <f t="shared" si="18"/>
        <v>0</v>
      </c>
      <c r="BJ109" s="100">
        <f t="shared" si="18"/>
        <v>0</v>
      </c>
      <c r="BK109" s="100">
        <f t="shared" si="18"/>
        <v>0</v>
      </c>
      <c r="BL109" s="100">
        <f t="shared" si="18"/>
        <v>0</v>
      </c>
      <c r="BM109" s="100">
        <f t="shared" si="18"/>
        <v>0</v>
      </c>
      <c r="BN109" s="100">
        <f t="shared" si="18"/>
        <v>0</v>
      </c>
      <c r="BO109" s="100">
        <f t="shared" si="18"/>
        <v>0</v>
      </c>
      <c r="BP109" s="100">
        <f t="shared" si="18"/>
        <v>0</v>
      </c>
      <c r="BQ109" s="100">
        <f t="shared" si="18"/>
        <v>0</v>
      </c>
      <c r="BR109" s="94">
        <f t="shared" si="18"/>
        <v>637408000</v>
      </c>
      <c r="BS109" s="101"/>
    </row>
    <row r="110" spans="1:71" ht="58.5" customHeight="1">
      <c r="A110" s="210"/>
      <c r="B110" s="16" t="s">
        <v>156</v>
      </c>
      <c r="C110" s="16" t="s">
        <v>157</v>
      </c>
      <c r="D110" s="16" t="s">
        <v>227</v>
      </c>
      <c r="E110" s="16" t="s">
        <v>228</v>
      </c>
      <c r="F110" s="97"/>
      <c r="G110" s="97"/>
      <c r="H110" s="138">
        <v>2220550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15">
        <f t="shared" si="12"/>
        <v>2220550</v>
      </c>
      <c r="BS110" s="16" t="s">
        <v>229</v>
      </c>
    </row>
    <row r="111" spans="1:71" s="43" customFormat="1" ht="12.75">
      <c r="A111" s="210"/>
      <c r="B111" s="179" t="s">
        <v>205</v>
      </c>
      <c r="C111" s="180"/>
      <c r="D111" s="19" t="s">
        <v>51</v>
      </c>
      <c r="E111" s="19"/>
      <c r="F111" s="102">
        <f>SUM(F110)</f>
        <v>0</v>
      </c>
      <c r="G111" s="102">
        <f aca="true" t="shared" si="19" ref="G111:BR111">SUM(G110)</f>
        <v>0</v>
      </c>
      <c r="H111" s="42">
        <f t="shared" si="19"/>
        <v>2220550</v>
      </c>
      <c r="I111" s="102">
        <f t="shared" si="19"/>
        <v>0</v>
      </c>
      <c r="J111" s="102">
        <f t="shared" si="19"/>
        <v>0</v>
      </c>
      <c r="K111" s="102">
        <f t="shared" si="19"/>
        <v>0</v>
      </c>
      <c r="L111" s="102">
        <f t="shared" si="19"/>
        <v>0</v>
      </c>
      <c r="M111" s="102">
        <f t="shared" si="19"/>
        <v>0</v>
      </c>
      <c r="N111" s="102">
        <f t="shared" si="19"/>
        <v>0</v>
      </c>
      <c r="O111" s="102">
        <f t="shared" si="19"/>
        <v>0</v>
      </c>
      <c r="P111" s="102">
        <f t="shared" si="19"/>
        <v>0</v>
      </c>
      <c r="Q111" s="102">
        <f t="shared" si="19"/>
        <v>0</v>
      </c>
      <c r="R111" s="102">
        <f t="shared" si="19"/>
        <v>0</v>
      </c>
      <c r="S111" s="102">
        <f t="shared" si="19"/>
        <v>0</v>
      </c>
      <c r="T111" s="102">
        <f t="shared" si="19"/>
        <v>0</v>
      </c>
      <c r="U111" s="102">
        <f t="shared" si="19"/>
        <v>0</v>
      </c>
      <c r="V111" s="102">
        <f t="shared" si="19"/>
        <v>0</v>
      </c>
      <c r="W111" s="102">
        <f t="shared" si="19"/>
        <v>0</v>
      </c>
      <c r="X111" s="102">
        <f t="shared" si="19"/>
        <v>0</v>
      </c>
      <c r="Y111" s="102">
        <f t="shared" si="19"/>
        <v>0</v>
      </c>
      <c r="Z111" s="102">
        <f t="shared" si="19"/>
        <v>0</v>
      </c>
      <c r="AA111" s="102">
        <f t="shared" si="19"/>
        <v>0</v>
      </c>
      <c r="AB111" s="102">
        <f t="shared" si="19"/>
        <v>0</v>
      </c>
      <c r="AC111" s="102">
        <f t="shared" si="19"/>
        <v>0</v>
      </c>
      <c r="AD111" s="102">
        <f t="shared" si="19"/>
        <v>0</v>
      </c>
      <c r="AE111" s="102">
        <f t="shared" si="19"/>
        <v>0</v>
      </c>
      <c r="AF111" s="102">
        <f t="shared" si="19"/>
        <v>0</v>
      </c>
      <c r="AG111" s="102">
        <f t="shared" si="19"/>
        <v>0</v>
      </c>
      <c r="AH111" s="102">
        <f t="shared" si="19"/>
        <v>0</v>
      </c>
      <c r="AI111" s="102">
        <f t="shared" si="19"/>
        <v>0</v>
      </c>
      <c r="AJ111" s="102">
        <f t="shared" si="19"/>
        <v>0</v>
      </c>
      <c r="AK111" s="102">
        <f t="shared" si="19"/>
        <v>0</v>
      </c>
      <c r="AL111" s="102">
        <f t="shared" si="19"/>
        <v>0</v>
      </c>
      <c r="AM111" s="102">
        <f t="shared" si="19"/>
        <v>0</v>
      </c>
      <c r="AN111" s="102">
        <f t="shared" si="19"/>
        <v>0</v>
      </c>
      <c r="AO111" s="102">
        <f t="shared" si="19"/>
        <v>0</v>
      </c>
      <c r="AP111" s="102">
        <f t="shared" si="19"/>
        <v>0</v>
      </c>
      <c r="AQ111" s="102">
        <f t="shared" si="19"/>
        <v>0</v>
      </c>
      <c r="AR111" s="102">
        <f t="shared" si="19"/>
        <v>0</v>
      </c>
      <c r="AS111" s="102">
        <f t="shared" si="19"/>
        <v>0</v>
      </c>
      <c r="AT111" s="102">
        <f t="shared" si="19"/>
        <v>0</v>
      </c>
      <c r="AU111" s="102">
        <f t="shared" si="19"/>
        <v>0</v>
      </c>
      <c r="AV111" s="102">
        <f t="shared" si="19"/>
        <v>0</v>
      </c>
      <c r="AW111" s="102">
        <f t="shared" si="19"/>
        <v>0</v>
      </c>
      <c r="AX111" s="102">
        <f t="shared" si="19"/>
        <v>0</v>
      </c>
      <c r="AY111" s="102">
        <f t="shared" si="19"/>
        <v>0</v>
      </c>
      <c r="AZ111" s="102">
        <f t="shared" si="19"/>
        <v>0</v>
      </c>
      <c r="BA111" s="102">
        <f t="shared" si="19"/>
        <v>0</v>
      </c>
      <c r="BB111" s="102">
        <f t="shared" si="19"/>
        <v>0</v>
      </c>
      <c r="BC111" s="102">
        <f t="shared" si="19"/>
        <v>0</v>
      </c>
      <c r="BD111" s="102">
        <f t="shared" si="19"/>
        <v>0</v>
      </c>
      <c r="BE111" s="102">
        <f t="shared" si="19"/>
        <v>0</v>
      </c>
      <c r="BF111" s="102">
        <f t="shared" si="19"/>
        <v>0</v>
      </c>
      <c r="BG111" s="102">
        <f t="shared" si="19"/>
        <v>0</v>
      </c>
      <c r="BH111" s="102">
        <f t="shared" si="19"/>
        <v>0</v>
      </c>
      <c r="BI111" s="102">
        <f t="shared" si="19"/>
        <v>0</v>
      </c>
      <c r="BJ111" s="102">
        <f t="shared" si="19"/>
        <v>0</v>
      </c>
      <c r="BK111" s="102">
        <f t="shared" si="19"/>
        <v>0</v>
      </c>
      <c r="BL111" s="102">
        <f t="shared" si="19"/>
        <v>0</v>
      </c>
      <c r="BM111" s="102">
        <f t="shared" si="19"/>
        <v>0</v>
      </c>
      <c r="BN111" s="102">
        <f t="shared" si="19"/>
        <v>0</v>
      </c>
      <c r="BO111" s="102">
        <f t="shared" si="19"/>
        <v>0</v>
      </c>
      <c r="BP111" s="102">
        <f t="shared" si="19"/>
        <v>0</v>
      </c>
      <c r="BQ111" s="102">
        <f t="shared" si="19"/>
        <v>0</v>
      </c>
      <c r="BR111" s="42">
        <f t="shared" si="19"/>
        <v>2220550</v>
      </c>
      <c r="BS111" s="19"/>
    </row>
    <row r="112" spans="1:71" ht="45" customHeight="1">
      <c r="A112" s="210"/>
      <c r="B112" s="212" t="s">
        <v>158</v>
      </c>
      <c r="C112" s="218" t="s">
        <v>159</v>
      </c>
      <c r="D112" s="183" t="s">
        <v>160</v>
      </c>
      <c r="E112" s="29" t="s">
        <v>189</v>
      </c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103">
        <v>900000000</v>
      </c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38">
        <f t="shared" si="12"/>
        <v>900000000</v>
      </c>
      <c r="BS112" s="16" t="s">
        <v>229</v>
      </c>
    </row>
    <row r="113" spans="1:71" ht="40.5">
      <c r="A113" s="210"/>
      <c r="B113" s="212"/>
      <c r="C113" s="218"/>
      <c r="D113" s="183"/>
      <c r="E113" s="29" t="s">
        <v>190</v>
      </c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103">
        <v>50000000</v>
      </c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38">
        <f>SUM(F113:BQ113)</f>
        <v>50000000</v>
      </c>
      <c r="BS113" s="16" t="s">
        <v>229</v>
      </c>
    </row>
    <row r="114" spans="1:71" ht="40.5">
      <c r="A114" s="210"/>
      <c r="B114" s="212"/>
      <c r="C114" s="218"/>
      <c r="D114" s="183"/>
      <c r="E114" s="29" t="s">
        <v>191</v>
      </c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103">
        <v>17000000</v>
      </c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38">
        <f>SUM(F114:BQ114)</f>
        <v>17000000</v>
      </c>
      <c r="BS114" s="16" t="s">
        <v>229</v>
      </c>
    </row>
    <row r="115" spans="1:71" ht="54">
      <c r="A115" s="211"/>
      <c r="B115" s="186"/>
      <c r="C115" s="219"/>
      <c r="D115" s="184"/>
      <c r="E115" s="29" t="s">
        <v>192</v>
      </c>
      <c r="F115" s="97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104">
        <v>48000000</v>
      </c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38">
        <f>SUM(F115:BQ115)</f>
        <v>48000000</v>
      </c>
      <c r="BS115" s="16" t="s">
        <v>229</v>
      </c>
    </row>
    <row r="116" spans="1:71" s="43" customFormat="1" ht="12.75">
      <c r="A116" s="44"/>
      <c r="B116" s="179" t="s">
        <v>205</v>
      </c>
      <c r="C116" s="180"/>
      <c r="D116" s="19" t="s">
        <v>51</v>
      </c>
      <c r="E116" s="19"/>
      <c r="F116" s="102">
        <f>SUM(F112:F115)</f>
        <v>0</v>
      </c>
      <c r="G116" s="102">
        <f aca="true" t="shared" si="20" ref="G116:BR116">SUM(G112:G115)</f>
        <v>0</v>
      </c>
      <c r="H116" s="102">
        <f t="shared" si="20"/>
        <v>0</v>
      </c>
      <c r="I116" s="102">
        <f t="shared" si="20"/>
        <v>0</v>
      </c>
      <c r="J116" s="102">
        <f t="shared" si="20"/>
        <v>0</v>
      </c>
      <c r="K116" s="102">
        <f t="shared" si="20"/>
        <v>0</v>
      </c>
      <c r="L116" s="102">
        <f t="shared" si="20"/>
        <v>0</v>
      </c>
      <c r="M116" s="102">
        <f t="shared" si="20"/>
        <v>0</v>
      </c>
      <c r="N116" s="102">
        <f t="shared" si="20"/>
        <v>0</v>
      </c>
      <c r="O116" s="102">
        <f t="shared" si="20"/>
        <v>0</v>
      </c>
      <c r="P116" s="102">
        <f t="shared" si="20"/>
        <v>0</v>
      </c>
      <c r="Q116" s="102">
        <f t="shared" si="20"/>
        <v>0</v>
      </c>
      <c r="R116" s="102">
        <f t="shared" si="20"/>
        <v>0</v>
      </c>
      <c r="S116" s="102">
        <f t="shared" si="20"/>
        <v>0</v>
      </c>
      <c r="T116" s="102">
        <f t="shared" si="20"/>
        <v>0</v>
      </c>
      <c r="U116" s="102">
        <f t="shared" si="20"/>
        <v>0</v>
      </c>
      <c r="V116" s="102">
        <f t="shared" si="20"/>
        <v>0</v>
      </c>
      <c r="W116" s="102">
        <f t="shared" si="20"/>
        <v>0</v>
      </c>
      <c r="X116" s="102">
        <f t="shared" si="20"/>
        <v>0</v>
      </c>
      <c r="Y116" s="102">
        <f t="shared" si="20"/>
        <v>0</v>
      </c>
      <c r="Z116" s="42">
        <f t="shared" si="20"/>
        <v>1015000000</v>
      </c>
      <c r="AA116" s="102">
        <f t="shared" si="20"/>
        <v>0</v>
      </c>
      <c r="AB116" s="102">
        <f t="shared" si="20"/>
        <v>0</v>
      </c>
      <c r="AC116" s="102">
        <f t="shared" si="20"/>
        <v>0</v>
      </c>
      <c r="AD116" s="102">
        <f t="shared" si="20"/>
        <v>0</v>
      </c>
      <c r="AE116" s="102">
        <f t="shared" si="20"/>
        <v>0</v>
      </c>
      <c r="AF116" s="102">
        <f t="shared" si="20"/>
        <v>0</v>
      </c>
      <c r="AG116" s="102">
        <f t="shared" si="20"/>
        <v>0</v>
      </c>
      <c r="AH116" s="102">
        <f t="shared" si="20"/>
        <v>0</v>
      </c>
      <c r="AI116" s="102">
        <f t="shared" si="20"/>
        <v>0</v>
      </c>
      <c r="AJ116" s="102">
        <f t="shared" si="20"/>
        <v>0</v>
      </c>
      <c r="AK116" s="102">
        <f t="shared" si="20"/>
        <v>0</v>
      </c>
      <c r="AL116" s="102">
        <f t="shared" si="20"/>
        <v>0</v>
      </c>
      <c r="AM116" s="102">
        <f t="shared" si="20"/>
        <v>0</v>
      </c>
      <c r="AN116" s="102">
        <f t="shared" si="20"/>
        <v>0</v>
      </c>
      <c r="AO116" s="102">
        <f t="shared" si="20"/>
        <v>0</v>
      </c>
      <c r="AP116" s="102">
        <f t="shared" si="20"/>
        <v>0</v>
      </c>
      <c r="AQ116" s="102">
        <f t="shared" si="20"/>
        <v>0</v>
      </c>
      <c r="AR116" s="102">
        <f t="shared" si="20"/>
        <v>0</v>
      </c>
      <c r="AS116" s="102">
        <f t="shared" si="20"/>
        <v>0</v>
      </c>
      <c r="AT116" s="102">
        <f t="shared" si="20"/>
        <v>0</v>
      </c>
      <c r="AU116" s="102">
        <f t="shared" si="20"/>
        <v>0</v>
      </c>
      <c r="AV116" s="102">
        <f t="shared" si="20"/>
        <v>0</v>
      </c>
      <c r="AW116" s="102">
        <f t="shared" si="20"/>
        <v>0</v>
      </c>
      <c r="AX116" s="102">
        <f t="shared" si="20"/>
        <v>0</v>
      </c>
      <c r="AY116" s="102">
        <f t="shared" si="20"/>
        <v>0</v>
      </c>
      <c r="AZ116" s="102">
        <f t="shared" si="20"/>
        <v>0</v>
      </c>
      <c r="BA116" s="102">
        <f t="shared" si="20"/>
        <v>0</v>
      </c>
      <c r="BB116" s="102">
        <f t="shared" si="20"/>
        <v>0</v>
      </c>
      <c r="BC116" s="102">
        <f t="shared" si="20"/>
        <v>0</v>
      </c>
      <c r="BD116" s="102">
        <f t="shared" si="20"/>
        <v>0</v>
      </c>
      <c r="BE116" s="102">
        <f t="shared" si="20"/>
        <v>0</v>
      </c>
      <c r="BF116" s="102">
        <f t="shared" si="20"/>
        <v>0</v>
      </c>
      <c r="BG116" s="102">
        <f t="shared" si="20"/>
        <v>0</v>
      </c>
      <c r="BH116" s="102">
        <f t="shared" si="20"/>
        <v>0</v>
      </c>
      <c r="BI116" s="102">
        <f t="shared" si="20"/>
        <v>0</v>
      </c>
      <c r="BJ116" s="102">
        <f t="shared" si="20"/>
        <v>0</v>
      </c>
      <c r="BK116" s="102">
        <f t="shared" si="20"/>
        <v>0</v>
      </c>
      <c r="BL116" s="102">
        <f t="shared" si="20"/>
        <v>0</v>
      </c>
      <c r="BM116" s="102">
        <f t="shared" si="20"/>
        <v>0</v>
      </c>
      <c r="BN116" s="102">
        <f t="shared" si="20"/>
        <v>0</v>
      </c>
      <c r="BO116" s="102">
        <f t="shared" si="20"/>
        <v>0</v>
      </c>
      <c r="BP116" s="102">
        <f t="shared" si="20"/>
        <v>0</v>
      </c>
      <c r="BQ116" s="102">
        <f t="shared" si="20"/>
        <v>0</v>
      </c>
      <c r="BR116" s="42">
        <f t="shared" si="20"/>
        <v>1015000000</v>
      </c>
      <c r="BS116" s="105"/>
    </row>
    <row r="117" spans="1:71" ht="24" customHeight="1">
      <c r="A117" s="97"/>
      <c r="B117" s="220" t="s">
        <v>205</v>
      </c>
      <c r="C117" s="221"/>
      <c r="D117" s="106" t="s">
        <v>50</v>
      </c>
      <c r="E117" s="107"/>
      <c r="F117" s="108">
        <f>+F62+F83+F85+F106+F109+F111+F116</f>
        <v>0</v>
      </c>
      <c r="G117" s="109">
        <f aca="true" t="shared" si="21" ref="G117:BR117">+G62+G83+G85+G106+G109+G111+G116</f>
        <v>82000000</v>
      </c>
      <c r="H117" s="109">
        <f t="shared" si="21"/>
        <v>2220550</v>
      </c>
      <c r="I117" s="109">
        <f t="shared" si="21"/>
        <v>1972506000</v>
      </c>
      <c r="J117" s="109">
        <f t="shared" si="21"/>
        <v>97924977000</v>
      </c>
      <c r="K117" s="109">
        <f t="shared" si="21"/>
        <v>1225612000</v>
      </c>
      <c r="L117" s="109">
        <f t="shared" si="21"/>
        <v>2735847000</v>
      </c>
      <c r="M117" s="109">
        <f t="shared" si="21"/>
        <v>9519764000</v>
      </c>
      <c r="N117" s="109">
        <f t="shared" si="21"/>
        <v>11172811000</v>
      </c>
      <c r="O117" s="109">
        <f t="shared" si="21"/>
        <v>7063492788</v>
      </c>
      <c r="P117" s="109">
        <f t="shared" si="21"/>
        <v>3446995000</v>
      </c>
      <c r="Q117" s="109">
        <f t="shared" si="21"/>
        <v>143014000</v>
      </c>
      <c r="R117" s="109">
        <f t="shared" si="21"/>
        <v>7776077000</v>
      </c>
      <c r="S117" s="109">
        <f t="shared" si="21"/>
        <v>248675000</v>
      </c>
      <c r="T117" s="109">
        <f t="shared" si="21"/>
        <v>1772919000</v>
      </c>
      <c r="U117" s="108">
        <f t="shared" si="21"/>
        <v>0</v>
      </c>
      <c r="V117" s="108">
        <f t="shared" si="21"/>
        <v>0</v>
      </c>
      <c r="W117" s="108">
        <f t="shared" si="21"/>
        <v>0</v>
      </c>
      <c r="X117" s="108">
        <f t="shared" si="21"/>
        <v>0</v>
      </c>
      <c r="Y117" s="108">
        <f t="shared" si="21"/>
        <v>0</v>
      </c>
      <c r="Z117" s="109">
        <f t="shared" si="21"/>
        <v>1015000000</v>
      </c>
      <c r="AA117" s="108">
        <f t="shared" si="21"/>
        <v>0</v>
      </c>
      <c r="AB117" s="108">
        <f t="shared" si="21"/>
        <v>0</v>
      </c>
      <c r="AC117" s="108">
        <f t="shared" si="21"/>
        <v>0</v>
      </c>
      <c r="AD117" s="109">
        <f t="shared" si="21"/>
        <v>239297000</v>
      </c>
      <c r="AE117" s="109">
        <f t="shared" si="21"/>
        <v>6106000</v>
      </c>
      <c r="AF117" s="108">
        <f t="shared" si="21"/>
        <v>0</v>
      </c>
      <c r="AG117" s="108">
        <f t="shared" si="21"/>
        <v>0</v>
      </c>
      <c r="AH117" s="108">
        <f t="shared" si="21"/>
        <v>0</v>
      </c>
      <c r="AI117" s="108">
        <f t="shared" si="21"/>
        <v>0</v>
      </c>
      <c r="AJ117" s="109">
        <f t="shared" si="21"/>
        <v>258696000</v>
      </c>
      <c r="AK117" s="109">
        <f t="shared" si="21"/>
        <v>258696000</v>
      </c>
      <c r="AL117" s="109">
        <f t="shared" si="21"/>
        <v>637408000</v>
      </c>
      <c r="AM117" s="109">
        <f t="shared" si="21"/>
        <v>25589000</v>
      </c>
      <c r="AN117" s="109">
        <f t="shared" si="21"/>
        <v>28764000</v>
      </c>
      <c r="AO117" s="108">
        <f t="shared" si="21"/>
        <v>0</v>
      </c>
      <c r="AP117" s="108">
        <f t="shared" si="21"/>
        <v>0</v>
      </c>
      <c r="AQ117" s="109">
        <f t="shared" si="21"/>
        <v>623653.28</v>
      </c>
      <c r="AR117" s="109">
        <f t="shared" si="21"/>
        <v>737776.76</v>
      </c>
      <c r="AS117" s="109">
        <f t="shared" si="21"/>
        <v>2938341.66</v>
      </c>
      <c r="AT117" s="109">
        <f t="shared" si="21"/>
        <v>9984608.16</v>
      </c>
      <c r="AU117" s="109">
        <f t="shared" si="21"/>
        <v>181552799.736</v>
      </c>
      <c r="AV117" s="109">
        <f t="shared" si="21"/>
        <v>2475000</v>
      </c>
      <c r="AW117" s="109">
        <f t="shared" si="21"/>
        <v>45529737.2145</v>
      </c>
      <c r="AX117" s="109">
        <f t="shared" si="21"/>
        <v>620000</v>
      </c>
      <c r="AY117" s="109">
        <f t="shared" si="21"/>
        <v>1314649833</v>
      </c>
      <c r="AZ117" s="109">
        <f t="shared" si="21"/>
        <v>1264243500</v>
      </c>
      <c r="BA117" s="109">
        <f t="shared" si="21"/>
        <v>1311000</v>
      </c>
      <c r="BB117" s="109">
        <f t="shared" si="21"/>
        <v>603112000</v>
      </c>
      <c r="BC117" s="109">
        <f t="shared" si="21"/>
        <v>1944000</v>
      </c>
      <c r="BD117" s="109">
        <f t="shared" si="21"/>
        <v>1638750</v>
      </c>
      <c r="BE117" s="109">
        <f t="shared" si="21"/>
        <v>224572040</v>
      </c>
      <c r="BF117" s="109">
        <f t="shared" si="21"/>
        <v>2999000</v>
      </c>
      <c r="BG117" s="109">
        <f t="shared" si="21"/>
        <v>7978000</v>
      </c>
      <c r="BH117" s="109">
        <f t="shared" si="21"/>
        <v>3684000</v>
      </c>
      <c r="BI117" s="109">
        <f t="shared" si="21"/>
        <v>1061000</v>
      </c>
      <c r="BJ117" s="109">
        <f t="shared" si="21"/>
        <v>27325000</v>
      </c>
      <c r="BK117" s="109">
        <f t="shared" si="21"/>
        <v>1357954000</v>
      </c>
      <c r="BL117" s="109">
        <f t="shared" si="21"/>
        <v>19686000</v>
      </c>
      <c r="BM117" s="109">
        <f t="shared" si="21"/>
        <v>137310000</v>
      </c>
      <c r="BN117" s="109">
        <f t="shared" si="21"/>
        <v>9548000</v>
      </c>
      <c r="BO117" s="109">
        <f t="shared" si="21"/>
        <v>279000</v>
      </c>
      <c r="BP117" s="108">
        <f t="shared" si="21"/>
        <v>0</v>
      </c>
      <c r="BQ117" s="108">
        <f t="shared" si="21"/>
        <v>0</v>
      </c>
      <c r="BR117" s="109">
        <f t="shared" si="21"/>
        <v>152780223377.8105</v>
      </c>
      <c r="BS117" s="107"/>
    </row>
    <row r="118" ht="13.5">
      <c r="BS118" s="110"/>
    </row>
    <row r="119" spans="1:71" ht="25.5" customHeight="1">
      <c r="A119" s="222" t="s">
        <v>292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4"/>
    </row>
    <row r="120" spans="1:71" ht="13.5" customHeight="1">
      <c r="A120" s="154" t="s">
        <v>50</v>
      </c>
      <c r="B120" s="154" t="s">
        <v>51</v>
      </c>
      <c r="C120" s="154" t="s">
        <v>52</v>
      </c>
      <c r="D120" s="154" t="s">
        <v>53</v>
      </c>
      <c r="E120" s="160" t="s">
        <v>54</v>
      </c>
      <c r="F120" s="172"/>
      <c r="G120" s="172"/>
      <c r="H120" s="172"/>
      <c r="I120" s="157" t="s">
        <v>3</v>
      </c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69" t="s">
        <v>4</v>
      </c>
      <c r="W120" s="169" t="s">
        <v>5</v>
      </c>
      <c r="X120" s="169" t="s">
        <v>66</v>
      </c>
      <c r="Y120" s="169" t="s">
        <v>14</v>
      </c>
      <c r="Z120" s="157" t="s">
        <v>6</v>
      </c>
      <c r="AA120" s="158"/>
      <c r="AB120" s="158"/>
      <c r="AC120" s="158"/>
      <c r="AD120" s="158"/>
      <c r="AE120" s="158"/>
      <c r="AF120" s="158"/>
      <c r="AG120" s="158"/>
      <c r="AH120" s="158"/>
      <c r="AI120" s="159"/>
      <c r="AJ120" s="167" t="s">
        <v>7</v>
      </c>
      <c r="AK120" s="168"/>
      <c r="AL120" s="169" t="s">
        <v>8</v>
      </c>
      <c r="AM120" s="157" t="s">
        <v>9</v>
      </c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73" t="s">
        <v>10</v>
      </c>
      <c r="BA120" s="174"/>
      <c r="BB120" s="157" t="s">
        <v>11</v>
      </c>
      <c r="BC120" s="159"/>
      <c r="BD120" s="157" t="s">
        <v>12</v>
      </c>
      <c r="BE120" s="158"/>
      <c r="BF120" s="158"/>
      <c r="BG120" s="169" t="s">
        <v>196</v>
      </c>
      <c r="BH120" s="169" t="s">
        <v>197</v>
      </c>
      <c r="BI120" s="169" t="s">
        <v>37</v>
      </c>
      <c r="BJ120" s="169" t="s">
        <v>38</v>
      </c>
      <c r="BK120" s="169" t="s">
        <v>39</v>
      </c>
      <c r="BL120" s="169" t="s">
        <v>40</v>
      </c>
      <c r="BM120" s="169" t="s">
        <v>41</v>
      </c>
      <c r="BN120" s="169" t="s">
        <v>42</v>
      </c>
      <c r="BO120" s="169" t="s">
        <v>195</v>
      </c>
      <c r="BP120" s="169" t="s">
        <v>281</v>
      </c>
      <c r="BQ120" s="169" t="s">
        <v>43</v>
      </c>
      <c r="BR120" s="169" t="s">
        <v>209</v>
      </c>
      <c r="BS120" s="225" t="s">
        <v>55</v>
      </c>
    </row>
    <row r="121" spans="1:71" ht="12" customHeight="1">
      <c r="A121" s="155"/>
      <c r="B121" s="155"/>
      <c r="C121" s="155"/>
      <c r="D121" s="155"/>
      <c r="E121" s="161"/>
      <c r="F121" s="154" t="s">
        <v>69</v>
      </c>
      <c r="G121" s="154" t="s">
        <v>71</v>
      </c>
      <c r="H121" s="154" t="s">
        <v>67</v>
      </c>
      <c r="I121" s="157" t="s">
        <v>13</v>
      </c>
      <c r="J121" s="158"/>
      <c r="K121" s="158"/>
      <c r="L121" s="158"/>
      <c r="M121" s="158"/>
      <c r="N121" s="159"/>
      <c r="O121" s="146"/>
      <c r="P121" s="157" t="s">
        <v>0</v>
      </c>
      <c r="Q121" s="158"/>
      <c r="R121" s="158"/>
      <c r="S121" s="158"/>
      <c r="T121" s="159"/>
      <c r="U121" s="145" t="s">
        <v>56</v>
      </c>
      <c r="V121" s="170"/>
      <c r="W121" s="170"/>
      <c r="X121" s="170"/>
      <c r="Y121" s="170"/>
      <c r="Z121" s="169" t="s">
        <v>2</v>
      </c>
      <c r="AA121" s="169" t="s">
        <v>14</v>
      </c>
      <c r="AB121" s="169" t="s">
        <v>15</v>
      </c>
      <c r="AC121" s="169" t="s">
        <v>14</v>
      </c>
      <c r="AD121" s="169" t="s">
        <v>1</v>
      </c>
      <c r="AE121" s="169" t="s">
        <v>14</v>
      </c>
      <c r="AF121" s="169" t="s">
        <v>16</v>
      </c>
      <c r="AG121" s="169" t="s">
        <v>14</v>
      </c>
      <c r="AH121" s="169" t="s">
        <v>17</v>
      </c>
      <c r="AI121" s="169" t="s">
        <v>14</v>
      </c>
      <c r="AJ121" s="177" t="s">
        <v>198</v>
      </c>
      <c r="AK121" s="177" t="s">
        <v>1</v>
      </c>
      <c r="AL121" s="170"/>
      <c r="AM121" s="169" t="s">
        <v>18</v>
      </c>
      <c r="AN121" s="169" t="s">
        <v>19</v>
      </c>
      <c r="AO121" s="169" t="s">
        <v>20</v>
      </c>
      <c r="AP121" s="169" t="s">
        <v>21</v>
      </c>
      <c r="AQ121" s="169" t="s">
        <v>22</v>
      </c>
      <c r="AR121" s="169" t="s">
        <v>23</v>
      </c>
      <c r="AS121" s="169" t="s">
        <v>24</v>
      </c>
      <c r="AT121" s="169" t="s">
        <v>25</v>
      </c>
      <c r="AU121" s="169" t="s">
        <v>26</v>
      </c>
      <c r="AV121" s="169" t="s">
        <v>27</v>
      </c>
      <c r="AW121" s="169" t="s">
        <v>28</v>
      </c>
      <c r="AX121" s="169" t="s">
        <v>29</v>
      </c>
      <c r="AY121" s="169" t="s">
        <v>30</v>
      </c>
      <c r="AZ121" s="169" t="s">
        <v>31</v>
      </c>
      <c r="BA121" s="169" t="s">
        <v>32</v>
      </c>
      <c r="BB121" s="169" t="s">
        <v>33</v>
      </c>
      <c r="BC121" s="169" t="s">
        <v>34</v>
      </c>
      <c r="BD121" s="169" t="s">
        <v>35</v>
      </c>
      <c r="BE121" s="169" t="s">
        <v>36</v>
      </c>
      <c r="BF121" s="169" t="s">
        <v>14</v>
      </c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225"/>
    </row>
    <row r="122" spans="1:71" ht="51">
      <c r="A122" s="155"/>
      <c r="B122" s="155"/>
      <c r="C122" s="155"/>
      <c r="D122" s="155"/>
      <c r="E122" s="161"/>
      <c r="F122" s="155"/>
      <c r="G122" s="155"/>
      <c r="H122" s="155"/>
      <c r="I122" s="157" t="s">
        <v>73</v>
      </c>
      <c r="J122" s="158"/>
      <c r="K122" s="158"/>
      <c r="L122" s="159"/>
      <c r="M122" s="8" t="s">
        <v>44</v>
      </c>
      <c r="N122" s="8" t="s">
        <v>45</v>
      </c>
      <c r="O122" s="169" t="s">
        <v>287</v>
      </c>
      <c r="P122" s="8" t="s">
        <v>46</v>
      </c>
      <c r="Q122" s="8" t="s">
        <v>199</v>
      </c>
      <c r="R122" s="8" t="s">
        <v>47</v>
      </c>
      <c r="S122" s="8" t="s">
        <v>199</v>
      </c>
      <c r="T122" s="8" t="s">
        <v>48</v>
      </c>
      <c r="U122" s="8" t="s">
        <v>49</v>
      </c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7"/>
      <c r="AK122" s="177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225"/>
    </row>
    <row r="123" spans="1:71" ht="21" customHeight="1">
      <c r="A123" s="156"/>
      <c r="B123" s="156"/>
      <c r="C123" s="156"/>
      <c r="D123" s="156"/>
      <c r="E123" s="161"/>
      <c r="F123" s="156"/>
      <c r="G123" s="156" t="s">
        <v>70</v>
      </c>
      <c r="H123" s="156"/>
      <c r="I123" s="9" t="s">
        <v>60</v>
      </c>
      <c r="J123" s="9" t="s">
        <v>61</v>
      </c>
      <c r="K123" s="9" t="s">
        <v>62</v>
      </c>
      <c r="L123" s="9" t="s">
        <v>63</v>
      </c>
      <c r="M123" s="9" t="s">
        <v>64</v>
      </c>
      <c r="N123" s="9" t="s">
        <v>65</v>
      </c>
      <c r="O123" s="171"/>
      <c r="P123" s="9" t="s">
        <v>57</v>
      </c>
      <c r="Q123" s="9" t="s">
        <v>200</v>
      </c>
      <c r="R123" s="9" t="s">
        <v>59</v>
      </c>
      <c r="S123" s="9" t="s">
        <v>201</v>
      </c>
      <c r="T123" s="9" t="s">
        <v>58</v>
      </c>
      <c r="U123" s="9" t="s">
        <v>68</v>
      </c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7"/>
      <c r="AK123" s="177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225"/>
    </row>
    <row r="124" spans="1:71" ht="53.25" customHeight="1">
      <c r="A124" s="228" t="s">
        <v>256</v>
      </c>
      <c r="B124" s="229" t="s">
        <v>257</v>
      </c>
      <c r="C124" s="231" t="s">
        <v>258</v>
      </c>
      <c r="D124" s="234" t="s">
        <v>259</v>
      </c>
      <c r="E124" s="111" t="s">
        <v>260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76">
        <v>24497000</v>
      </c>
      <c r="BR124" s="113">
        <f>SUM(F124:BQ124)</f>
        <v>24497000</v>
      </c>
      <c r="BS124" s="114" t="s">
        <v>161</v>
      </c>
    </row>
    <row r="125" spans="1:71" ht="48" customHeight="1">
      <c r="A125" s="228"/>
      <c r="B125" s="230"/>
      <c r="C125" s="232"/>
      <c r="D125" s="235"/>
      <c r="E125" s="111" t="s">
        <v>261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>
        <v>60000000</v>
      </c>
      <c r="BR125" s="113">
        <f aca="true" t="shared" si="22" ref="BR125:BR135">SUM(F125:BQ125)</f>
        <v>60000000</v>
      </c>
      <c r="BS125" s="114" t="s">
        <v>161</v>
      </c>
    </row>
    <row r="126" spans="1:71" ht="52.5" customHeight="1">
      <c r="A126" s="228"/>
      <c r="B126" s="230"/>
      <c r="C126" s="232"/>
      <c r="D126" s="236" t="s">
        <v>296</v>
      </c>
      <c r="E126" s="111" t="s">
        <v>262</v>
      </c>
      <c r="F126" s="112"/>
      <c r="G126" s="112">
        <v>44000000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>
        <v>50000000</v>
      </c>
      <c r="BR126" s="113">
        <f t="shared" si="22"/>
        <v>94000000</v>
      </c>
      <c r="BS126" s="114" t="s">
        <v>161</v>
      </c>
    </row>
    <row r="127" spans="1:71" ht="63.75" customHeight="1">
      <c r="A127" s="228"/>
      <c r="B127" s="230"/>
      <c r="C127" s="232"/>
      <c r="D127" s="236"/>
      <c r="E127" s="111" t="s">
        <v>263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>
        <v>50000000</v>
      </c>
      <c r="BR127" s="113">
        <f t="shared" si="22"/>
        <v>50000000</v>
      </c>
      <c r="BS127" s="114" t="s">
        <v>161</v>
      </c>
    </row>
    <row r="128" spans="1:71" ht="90.75" customHeight="1">
      <c r="A128" s="228"/>
      <c r="B128" s="230"/>
      <c r="C128" s="232"/>
      <c r="D128" s="236"/>
      <c r="E128" s="111" t="s">
        <v>264</v>
      </c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>
        <v>40000000</v>
      </c>
      <c r="BR128" s="113">
        <f t="shared" si="22"/>
        <v>40000000</v>
      </c>
      <c r="BS128" s="114" t="s">
        <v>161</v>
      </c>
    </row>
    <row r="129" spans="1:71" ht="67.5">
      <c r="A129" s="228"/>
      <c r="B129" s="230"/>
      <c r="C129" s="232"/>
      <c r="D129" s="236" t="s">
        <v>265</v>
      </c>
      <c r="E129" s="111" t="s">
        <v>266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>
        <v>20000000</v>
      </c>
      <c r="BR129" s="113">
        <f t="shared" si="22"/>
        <v>20000000</v>
      </c>
      <c r="BS129" s="114" t="s">
        <v>161</v>
      </c>
    </row>
    <row r="130" spans="1:71" ht="54">
      <c r="A130" s="228"/>
      <c r="B130" s="230"/>
      <c r="C130" s="233"/>
      <c r="D130" s="236"/>
      <c r="E130" s="111" t="s">
        <v>267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>
        <v>20000000</v>
      </c>
      <c r="BR130" s="113">
        <f t="shared" si="22"/>
        <v>20000000</v>
      </c>
      <c r="BS130" s="114" t="s">
        <v>161</v>
      </c>
    </row>
    <row r="131" spans="1:71" ht="40.5" customHeight="1">
      <c r="A131" s="228"/>
      <c r="B131" s="230"/>
      <c r="C131" s="149" t="s">
        <v>268</v>
      </c>
      <c r="D131" s="150" t="s">
        <v>269</v>
      </c>
      <c r="E131" s="111" t="s">
        <v>270</v>
      </c>
      <c r="F131" s="139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5">
        <v>200000000</v>
      </c>
      <c r="BQ131" s="112"/>
      <c r="BR131" s="113">
        <f t="shared" si="22"/>
        <v>200000000</v>
      </c>
      <c r="BS131" s="114" t="s">
        <v>161</v>
      </c>
    </row>
    <row r="132" spans="1:71" ht="67.5">
      <c r="A132" s="228"/>
      <c r="B132" s="230"/>
      <c r="C132" s="149" t="s">
        <v>271</v>
      </c>
      <c r="D132" s="150" t="s">
        <v>272</v>
      </c>
      <c r="E132" s="111" t="s">
        <v>273</v>
      </c>
      <c r="F132" s="116">
        <v>6748450</v>
      </c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3">
        <f t="shared" si="22"/>
        <v>6748450</v>
      </c>
      <c r="BS132" s="114" t="s">
        <v>161</v>
      </c>
    </row>
    <row r="133" spans="1:71" ht="13.5">
      <c r="A133" s="228"/>
      <c r="B133" s="117"/>
      <c r="C133" s="118" t="s">
        <v>205</v>
      </c>
      <c r="D133" s="119" t="s">
        <v>51</v>
      </c>
      <c r="E133" s="120"/>
      <c r="F133" s="121">
        <f>SUM(F124:F132)</f>
        <v>6748450</v>
      </c>
      <c r="G133" s="121">
        <f aca="true" t="shared" si="23" ref="G133:BR133">SUM(G124:G132)</f>
        <v>44000000</v>
      </c>
      <c r="H133" s="122">
        <f t="shared" si="23"/>
        <v>0</v>
      </c>
      <c r="I133" s="122">
        <f t="shared" si="23"/>
        <v>0</v>
      </c>
      <c r="J133" s="122">
        <f t="shared" si="23"/>
        <v>0</v>
      </c>
      <c r="K133" s="122">
        <f t="shared" si="23"/>
        <v>0</v>
      </c>
      <c r="L133" s="122">
        <f t="shared" si="23"/>
        <v>0</v>
      </c>
      <c r="M133" s="122">
        <f t="shared" si="23"/>
        <v>0</v>
      </c>
      <c r="N133" s="122">
        <f t="shared" si="23"/>
        <v>0</v>
      </c>
      <c r="O133" s="122">
        <f t="shared" si="23"/>
        <v>0</v>
      </c>
      <c r="P133" s="122">
        <f t="shared" si="23"/>
        <v>0</v>
      </c>
      <c r="Q133" s="122">
        <f t="shared" si="23"/>
        <v>0</v>
      </c>
      <c r="R133" s="122">
        <f t="shared" si="23"/>
        <v>0</v>
      </c>
      <c r="S133" s="122">
        <f t="shared" si="23"/>
        <v>0</v>
      </c>
      <c r="T133" s="122">
        <f t="shared" si="23"/>
        <v>0</v>
      </c>
      <c r="U133" s="122">
        <f t="shared" si="23"/>
        <v>0</v>
      </c>
      <c r="V133" s="122">
        <f t="shared" si="23"/>
        <v>0</v>
      </c>
      <c r="W133" s="122">
        <f t="shared" si="23"/>
        <v>0</v>
      </c>
      <c r="X133" s="122">
        <f t="shared" si="23"/>
        <v>0</v>
      </c>
      <c r="Y133" s="122">
        <f t="shared" si="23"/>
        <v>0</v>
      </c>
      <c r="Z133" s="122">
        <f t="shared" si="23"/>
        <v>0</v>
      </c>
      <c r="AA133" s="122">
        <f t="shared" si="23"/>
        <v>0</v>
      </c>
      <c r="AB133" s="122">
        <f t="shared" si="23"/>
        <v>0</v>
      </c>
      <c r="AC133" s="122">
        <f t="shared" si="23"/>
        <v>0</v>
      </c>
      <c r="AD133" s="122">
        <f t="shared" si="23"/>
        <v>0</v>
      </c>
      <c r="AE133" s="122">
        <f t="shared" si="23"/>
        <v>0</v>
      </c>
      <c r="AF133" s="122">
        <f t="shared" si="23"/>
        <v>0</v>
      </c>
      <c r="AG133" s="122">
        <f t="shared" si="23"/>
        <v>0</v>
      </c>
      <c r="AH133" s="122">
        <f t="shared" si="23"/>
        <v>0</v>
      </c>
      <c r="AI133" s="122">
        <f t="shared" si="23"/>
        <v>0</v>
      </c>
      <c r="AJ133" s="122">
        <f t="shared" si="23"/>
        <v>0</v>
      </c>
      <c r="AK133" s="122">
        <f t="shared" si="23"/>
        <v>0</v>
      </c>
      <c r="AL133" s="122">
        <f t="shared" si="23"/>
        <v>0</v>
      </c>
      <c r="AM133" s="122">
        <f t="shared" si="23"/>
        <v>0</v>
      </c>
      <c r="AN133" s="122">
        <f t="shared" si="23"/>
        <v>0</v>
      </c>
      <c r="AO133" s="122">
        <f t="shared" si="23"/>
        <v>0</v>
      </c>
      <c r="AP133" s="122">
        <f t="shared" si="23"/>
        <v>0</v>
      </c>
      <c r="AQ133" s="122">
        <f t="shared" si="23"/>
        <v>0</v>
      </c>
      <c r="AR133" s="122">
        <f t="shared" si="23"/>
        <v>0</v>
      </c>
      <c r="AS133" s="122">
        <f t="shared" si="23"/>
        <v>0</v>
      </c>
      <c r="AT133" s="122">
        <f t="shared" si="23"/>
        <v>0</v>
      </c>
      <c r="AU133" s="122">
        <f t="shared" si="23"/>
        <v>0</v>
      </c>
      <c r="AV133" s="122">
        <f t="shared" si="23"/>
        <v>0</v>
      </c>
      <c r="AW133" s="122">
        <f t="shared" si="23"/>
        <v>0</v>
      </c>
      <c r="AX133" s="122">
        <f t="shared" si="23"/>
        <v>0</v>
      </c>
      <c r="AY133" s="122">
        <f t="shared" si="23"/>
        <v>0</v>
      </c>
      <c r="AZ133" s="122">
        <f t="shared" si="23"/>
        <v>0</v>
      </c>
      <c r="BA133" s="122">
        <f t="shared" si="23"/>
        <v>0</v>
      </c>
      <c r="BB133" s="122">
        <f t="shared" si="23"/>
        <v>0</v>
      </c>
      <c r="BC133" s="122">
        <f t="shared" si="23"/>
        <v>0</v>
      </c>
      <c r="BD133" s="122">
        <f t="shared" si="23"/>
        <v>0</v>
      </c>
      <c r="BE133" s="122">
        <f t="shared" si="23"/>
        <v>0</v>
      </c>
      <c r="BF133" s="122">
        <f t="shared" si="23"/>
        <v>0</v>
      </c>
      <c r="BG133" s="122">
        <f t="shared" si="23"/>
        <v>0</v>
      </c>
      <c r="BH133" s="122">
        <f t="shared" si="23"/>
        <v>0</v>
      </c>
      <c r="BI133" s="122">
        <f t="shared" si="23"/>
        <v>0</v>
      </c>
      <c r="BJ133" s="122">
        <f t="shared" si="23"/>
        <v>0</v>
      </c>
      <c r="BK133" s="122">
        <f t="shared" si="23"/>
        <v>0</v>
      </c>
      <c r="BL133" s="122">
        <f t="shared" si="23"/>
        <v>0</v>
      </c>
      <c r="BM133" s="122">
        <f t="shared" si="23"/>
        <v>0</v>
      </c>
      <c r="BN133" s="122">
        <f t="shared" si="23"/>
        <v>0</v>
      </c>
      <c r="BO133" s="122">
        <f t="shared" si="23"/>
        <v>0</v>
      </c>
      <c r="BP133" s="121">
        <f t="shared" si="23"/>
        <v>200000000</v>
      </c>
      <c r="BQ133" s="121">
        <f t="shared" si="23"/>
        <v>264497000</v>
      </c>
      <c r="BR133" s="121">
        <f t="shared" si="23"/>
        <v>515245450</v>
      </c>
      <c r="BS133" s="123">
        <v>0</v>
      </c>
    </row>
    <row r="134" spans="1:71" ht="13.5">
      <c r="A134" s="124"/>
      <c r="B134" s="125"/>
      <c r="C134" s="143" t="s">
        <v>206</v>
      </c>
      <c r="D134" s="143" t="s">
        <v>207</v>
      </c>
      <c r="E134" s="126"/>
      <c r="F134" s="69">
        <f>+F133</f>
        <v>6748450</v>
      </c>
      <c r="G134" s="69">
        <f aca="true" t="shared" si="24" ref="G134:BR134">+G133</f>
        <v>44000000</v>
      </c>
      <c r="H134" s="70">
        <f t="shared" si="24"/>
        <v>0</v>
      </c>
      <c r="I134" s="70">
        <f t="shared" si="24"/>
        <v>0</v>
      </c>
      <c r="J134" s="70">
        <f t="shared" si="24"/>
        <v>0</v>
      </c>
      <c r="K134" s="70">
        <f t="shared" si="24"/>
        <v>0</v>
      </c>
      <c r="L134" s="70">
        <f t="shared" si="24"/>
        <v>0</v>
      </c>
      <c r="M134" s="70">
        <f t="shared" si="24"/>
        <v>0</v>
      </c>
      <c r="N134" s="70">
        <f t="shared" si="24"/>
        <v>0</v>
      </c>
      <c r="O134" s="70">
        <f t="shared" si="24"/>
        <v>0</v>
      </c>
      <c r="P134" s="70">
        <f t="shared" si="24"/>
        <v>0</v>
      </c>
      <c r="Q134" s="70">
        <f t="shared" si="24"/>
        <v>0</v>
      </c>
      <c r="R134" s="70">
        <f t="shared" si="24"/>
        <v>0</v>
      </c>
      <c r="S134" s="70">
        <f t="shared" si="24"/>
        <v>0</v>
      </c>
      <c r="T134" s="70">
        <f t="shared" si="24"/>
        <v>0</v>
      </c>
      <c r="U134" s="70">
        <f t="shared" si="24"/>
        <v>0</v>
      </c>
      <c r="V134" s="70">
        <f t="shared" si="24"/>
        <v>0</v>
      </c>
      <c r="W134" s="70">
        <f t="shared" si="24"/>
        <v>0</v>
      </c>
      <c r="X134" s="70">
        <f t="shared" si="24"/>
        <v>0</v>
      </c>
      <c r="Y134" s="70">
        <f t="shared" si="24"/>
        <v>0</v>
      </c>
      <c r="Z134" s="70">
        <f t="shared" si="24"/>
        <v>0</v>
      </c>
      <c r="AA134" s="70">
        <f t="shared" si="24"/>
        <v>0</v>
      </c>
      <c r="AB134" s="70">
        <f t="shared" si="24"/>
        <v>0</v>
      </c>
      <c r="AC134" s="70">
        <f t="shared" si="24"/>
        <v>0</v>
      </c>
      <c r="AD134" s="70">
        <f t="shared" si="24"/>
        <v>0</v>
      </c>
      <c r="AE134" s="70">
        <f t="shared" si="24"/>
        <v>0</v>
      </c>
      <c r="AF134" s="70">
        <f t="shared" si="24"/>
        <v>0</v>
      </c>
      <c r="AG134" s="70">
        <f t="shared" si="24"/>
        <v>0</v>
      </c>
      <c r="AH134" s="70">
        <f t="shared" si="24"/>
        <v>0</v>
      </c>
      <c r="AI134" s="70">
        <f t="shared" si="24"/>
        <v>0</v>
      </c>
      <c r="AJ134" s="70">
        <f t="shared" si="24"/>
        <v>0</v>
      </c>
      <c r="AK134" s="70">
        <f t="shared" si="24"/>
        <v>0</v>
      </c>
      <c r="AL134" s="70">
        <f t="shared" si="24"/>
        <v>0</v>
      </c>
      <c r="AM134" s="70">
        <f t="shared" si="24"/>
        <v>0</v>
      </c>
      <c r="AN134" s="70">
        <f t="shared" si="24"/>
        <v>0</v>
      </c>
      <c r="AO134" s="70">
        <f t="shared" si="24"/>
        <v>0</v>
      </c>
      <c r="AP134" s="70">
        <f t="shared" si="24"/>
        <v>0</v>
      </c>
      <c r="AQ134" s="70">
        <f t="shared" si="24"/>
        <v>0</v>
      </c>
      <c r="AR134" s="70">
        <f t="shared" si="24"/>
        <v>0</v>
      </c>
      <c r="AS134" s="70">
        <f t="shared" si="24"/>
        <v>0</v>
      </c>
      <c r="AT134" s="70">
        <f t="shared" si="24"/>
        <v>0</v>
      </c>
      <c r="AU134" s="70">
        <f t="shared" si="24"/>
        <v>0</v>
      </c>
      <c r="AV134" s="70">
        <f t="shared" si="24"/>
        <v>0</v>
      </c>
      <c r="AW134" s="70">
        <f t="shared" si="24"/>
        <v>0</v>
      </c>
      <c r="AX134" s="70">
        <f t="shared" si="24"/>
        <v>0</v>
      </c>
      <c r="AY134" s="70">
        <f t="shared" si="24"/>
        <v>0</v>
      </c>
      <c r="AZ134" s="70">
        <f t="shared" si="24"/>
        <v>0</v>
      </c>
      <c r="BA134" s="70">
        <f t="shared" si="24"/>
        <v>0</v>
      </c>
      <c r="BB134" s="70">
        <f t="shared" si="24"/>
        <v>0</v>
      </c>
      <c r="BC134" s="70">
        <f t="shared" si="24"/>
        <v>0</v>
      </c>
      <c r="BD134" s="70">
        <f t="shared" si="24"/>
        <v>0</v>
      </c>
      <c r="BE134" s="70">
        <f t="shared" si="24"/>
        <v>0</v>
      </c>
      <c r="BF134" s="70">
        <f t="shared" si="24"/>
        <v>0</v>
      </c>
      <c r="BG134" s="70">
        <f t="shared" si="24"/>
        <v>0</v>
      </c>
      <c r="BH134" s="70">
        <f t="shared" si="24"/>
        <v>0</v>
      </c>
      <c r="BI134" s="70">
        <f t="shared" si="24"/>
        <v>0</v>
      </c>
      <c r="BJ134" s="70">
        <f t="shared" si="24"/>
        <v>0</v>
      </c>
      <c r="BK134" s="70">
        <f t="shared" si="24"/>
        <v>0</v>
      </c>
      <c r="BL134" s="70">
        <f t="shared" si="24"/>
        <v>0</v>
      </c>
      <c r="BM134" s="70">
        <f t="shared" si="24"/>
        <v>0</v>
      </c>
      <c r="BN134" s="70">
        <f t="shared" si="24"/>
        <v>0</v>
      </c>
      <c r="BO134" s="70">
        <f t="shared" si="24"/>
        <v>0</v>
      </c>
      <c r="BP134" s="69">
        <f t="shared" si="24"/>
        <v>200000000</v>
      </c>
      <c r="BQ134" s="69">
        <f t="shared" si="24"/>
        <v>264497000</v>
      </c>
      <c r="BR134" s="69">
        <f t="shared" si="24"/>
        <v>515245450</v>
      </c>
      <c r="BS134" s="127"/>
    </row>
    <row r="135" spans="1:71" ht="3.75" customHeight="1">
      <c r="A135" s="124"/>
      <c r="B135" s="128"/>
      <c r="C135" s="128"/>
      <c r="D135" s="128"/>
      <c r="E135" s="129"/>
      <c r="AD135" s="3"/>
      <c r="BR135" s="113">
        <f t="shared" si="22"/>
        <v>0</v>
      </c>
      <c r="BS135" s="16"/>
    </row>
    <row r="136" spans="1:71" ht="24" customHeight="1">
      <c r="A136" s="124"/>
      <c r="B136" s="140"/>
      <c r="C136" s="141" t="s">
        <v>274</v>
      </c>
      <c r="D136" s="141" t="s">
        <v>275</v>
      </c>
      <c r="E136" s="151"/>
      <c r="F136" s="130">
        <f>+F30+F47+F117+F134</f>
        <v>6748450</v>
      </c>
      <c r="G136" s="130">
        <f aca="true" t="shared" si="25" ref="G136:BR136">+G30+G47+G117+G134</f>
        <v>126000000</v>
      </c>
      <c r="H136" s="130">
        <f t="shared" si="25"/>
        <v>2220550</v>
      </c>
      <c r="I136" s="130">
        <f t="shared" si="25"/>
        <v>1972506000</v>
      </c>
      <c r="J136" s="130">
        <f t="shared" si="25"/>
        <v>97924977000</v>
      </c>
      <c r="K136" s="130">
        <f t="shared" si="25"/>
        <v>1225612000</v>
      </c>
      <c r="L136" s="130">
        <f t="shared" si="25"/>
        <v>2735847000</v>
      </c>
      <c r="M136" s="130">
        <f t="shared" si="25"/>
        <v>9519764000</v>
      </c>
      <c r="N136" s="130">
        <f t="shared" si="25"/>
        <v>11172811000</v>
      </c>
      <c r="O136" s="130">
        <f t="shared" si="25"/>
        <v>7063492788</v>
      </c>
      <c r="P136" s="130">
        <f t="shared" si="25"/>
        <v>3446995000</v>
      </c>
      <c r="Q136" s="130">
        <f t="shared" si="25"/>
        <v>143014000</v>
      </c>
      <c r="R136" s="130">
        <f t="shared" si="25"/>
        <v>7776077000</v>
      </c>
      <c r="S136" s="130">
        <f t="shared" si="25"/>
        <v>248675000</v>
      </c>
      <c r="T136" s="130">
        <f t="shared" si="25"/>
        <v>1772919000</v>
      </c>
      <c r="U136" s="130">
        <f t="shared" si="25"/>
        <v>2655883000</v>
      </c>
      <c r="V136" s="130">
        <f t="shared" si="25"/>
        <v>2370150000</v>
      </c>
      <c r="W136" s="130">
        <f t="shared" si="25"/>
        <v>1798000</v>
      </c>
      <c r="X136" s="130">
        <f t="shared" si="25"/>
        <v>399010500</v>
      </c>
      <c r="Y136" s="130">
        <f t="shared" si="25"/>
        <v>2783000</v>
      </c>
      <c r="Z136" s="130">
        <f t="shared" si="25"/>
        <v>1274684000</v>
      </c>
      <c r="AA136" s="130">
        <f t="shared" si="25"/>
        <v>44951000</v>
      </c>
      <c r="AB136" s="130">
        <f t="shared" si="25"/>
        <v>273482000</v>
      </c>
      <c r="AC136" s="130">
        <f t="shared" si="25"/>
        <v>6613000</v>
      </c>
      <c r="AD136" s="130">
        <f t="shared" si="25"/>
        <v>239297000</v>
      </c>
      <c r="AE136" s="130">
        <f t="shared" si="25"/>
        <v>6106000</v>
      </c>
      <c r="AF136" s="130">
        <f t="shared" si="25"/>
        <v>273482000</v>
      </c>
      <c r="AG136" s="130">
        <f t="shared" si="25"/>
        <v>4997000</v>
      </c>
      <c r="AH136" s="130">
        <f t="shared" si="25"/>
        <v>273548000</v>
      </c>
      <c r="AI136" s="130">
        <f t="shared" si="25"/>
        <v>7455000</v>
      </c>
      <c r="AJ136" s="130">
        <f t="shared" si="25"/>
        <v>258696000</v>
      </c>
      <c r="AK136" s="130">
        <f t="shared" si="25"/>
        <v>258696000</v>
      </c>
      <c r="AL136" s="130">
        <f t="shared" si="25"/>
        <v>637408000</v>
      </c>
      <c r="AM136" s="130">
        <f t="shared" si="25"/>
        <v>25589000</v>
      </c>
      <c r="AN136" s="130">
        <f t="shared" si="25"/>
        <v>28764000</v>
      </c>
      <c r="AO136" s="130">
        <f t="shared" si="25"/>
        <v>758232000</v>
      </c>
      <c r="AP136" s="130">
        <f t="shared" si="25"/>
        <v>2475000</v>
      </c>
      <c r="AQ136" s="130">
        <f t="shared" si="25"/>
        <v>8781000</v>
      </c>
      <c r="AR136" s="130">
        <f t="shared" si="25"/>
        <v>2163000</v>
      </c>
      <c r="AS136" s="130">
        <f t="shared" si="25"/>
        <v>50013750</v>
      </c>
      <c r="AT136" s="130">
        <f t="shared" si="25"/>
        <v>50742000</v>
      </c>
      <c r="AU136" s="130">
        <f t="shared" si="25"/>
        <v>758231999.996</v>
      </c>
      <c r="AV136" s="130">
        <f t="shared" si="25"/>
        <v>2475000</v>
      </c>
      <c r="AW136" s="130">
        <f t="shared" si="25"/>
        <v>189795000.0045</v>
      </c>
      <c r="AX136" s="130">
        <f t="shared" si="25"/>
        <v>620000</v>
      </c>
      <c r="AY136" s="130">
        <f t="shared" si="25"/>
        <v>1703290000</v>
      </c>
      <c r="AZ136" s="130">
        <f t="shared" si="25"/>
        <v>1264243500</v>
      </c>
      <c r="BA136" s="130">
        <f t="shared" si="25"/>
        <v>1311000</v>
      </c>
      <c r="BB136" s="130">
        <f t="shared" si="25"/>
        <v>603112000</v>
      </c>
      <c r="BC136" s="130">
        <f t="shared" si="25"/>
        <v>1944000</v>
      </c>
      <c r="BD136" s="130">
        <f t="shared" si="25"/>
        <v>1638750</v>
      </c>
      <c r="BE136" s="130">
        <f t="shared" si="25"/>
        <v>224572040</v>
      </c>
      <c r="BF136" s="130">
        <f t="shared" si="25"/>
        <v>2999000</v>
      </c>
      <c r="BG136" s="130">
        <f t="shared" si="25"/>
        <v>7978000</v>
      </c>
      <c r="BH136" s="130">
        <f t="shared" si="25"/>
        <v>3684000</v>
      </c>
      <c r="BI136" s="130">
        <f t="shared" si="25"/>
        <v>1061000</v>
      </c>
      <c r="BJ136" s="130">
        <f t="shared" si="25"/>
        <v>27325000</v>
      </c>
      <c r="BK136" s="130">
        <f t="shared" si="25"/>
        <v>1357954000</v>
      </c>
      <c r="BL136" s="130">
        <f t="shared" si="25"/>
        <v>19686000</v>
      </c>
      <c r="BM136" s="130">
        <f t="shared" si="25"/>
        <v>137310000</v>
      </c>
      <c r="BN136" s="130">
        <f t="shared" si="25"/>
        <v>9548000</v>
      </c>
      <c r="BO136" s="130">
        <f t="shared" si="25"/>
        <v>279000</v>
      </c>
      <c r="BP136" s="130">
        <f t="shared" si="25"/>
        <v>200000000</v>
      </c>
      <c r="BQ136" s="130">
        <f t="shared" si="25"/>
        <v>264497000</v>
      </c>
      <c r="BR136" s="130">
        <f t="shared" si="25"/>
        <v>161837012328.0005</v>
      </c>
      <c r="BS136" s="130">
        <f>+BS30+BS47+BS117+BS134</f>
        <v>0</v>
      </c>
    </row>
    <row r="147" spans="1:4" ht="18.75">
      <c r="A147" s="226" t="s">
        <v>290</v>
      </c>
      <c r="B147" s="226"/>
      <c r="C147" s="226"/>
      <c r="D147" s="226"/>
    </row>
    <row r="148" spans="1:4" ht="13.5">
      <c r="A148" s="227" t="s">
        <v>291</v>
      </c>
      <c r="B148" s="227"/>
      <c r="C148" s="227"/>
      <c r="D148" s="227"/>
    </row>
  </sheetData>
  <sheetProtection/>
  <mergeCells count="356">
    <mergeCell ref="A147:D147"/>
    <mergeCell ref="A148:D148"/>
    <mergeCell ref="A124:A133"/>
    <mergeCell ref="B124:B132"/>
    <mergeCell ref="C124:C130"/>
    <mergeCell ref="D124:D125"/>
    <mergeCell ref="D126:D128"/>
    <mergeCell ref="D129:D130"/>
    <mergeCell ref="AW121:AW123"/>
    <mergeCell ref="AX121:AX123"/>
    <mergeCell ref="AY121:AY123"/>
    <mergeCell ref="AZ121:AZ123"/>
    <mergeCell ref="BA121:BA123"/>
    <mergeCell ref="BB121:BB123"/>
    <mergeCell ref="AQ121:AQ123"/>
    <mergeCell ref="AR121:AR123"/>
    <mergeCell ref="AS121:AS123"/>
    <mergeCell ref="AT121:AT123"/>
    <mergeCell ref="AU121:AU123"/>
    <mergeCell ref="AV121:AV123"/>
    <mergeCell ref="AJ121:AJ123"/>
    <mergeCell ref="AK121:AK123"/>
    <mergeCell ref="AM121:AM123"/>
    <mergeCell ref="AN121:AN123"/>
    <mergeCell ref="AO121:AO123"/>
    <mergeCell ref="AP121:AP123"/>
    <mergeCell ref="BQ120:BQ123"/>
    <mergeCell ref="BR120:BR123"/>
    <mergeCell ref="BS120:BS123"/>
    <mergeCell ref="F121:F123"/>
    <mergeCell ref="G121:G123"/>
    <mergeCell ref="H121:H123"/>
    <mergeCell ref="I121:N121"/>
    <mergeCell ref="P121:T121"/>
    <mergeCell ref="Z121:Z123"/>
    <mergeCell ref="AA121:AA123"/>
    <mergeCell ref="BK120:BK123"/>
    <mergeCell ref="BL120:BL123"/>
    <mergeCell ref="BM120:BM123"/>
    <mergeCell ref="BN120:BN123"/>
    <mergeCell ref="BO120:BO123"/>
    <mergeCell ref="BP120:BP123"/>
    <mergeCell ref="BB120:BC120"/>
    <mergeCell ref="BD120:BF120"/>
    <mergeCell ref="BG120:BG123"/>
    <mergeCell ref="BH120:BH123"/>
    <mergeCell ref="BI120:BI123"/>
    <mergeCell ref="BJ120:BJ123"/>
    <mergeCell ref="BE121:BE123"/>
    <mergeCell ref="BF121:BF123"/>
    <mergeCell ref="BC121:BC123"/>
    <mergeCell ref="BD121:BD123"/>
    <mergeCell ref="AJ120:AK120"/>
    <mergeCell ref="AL120:AL123"/>
    <mergeCell ref="AM120:AY120"/>
    <mergeCell ref="AZ120:BA120"/>
    <mergeCell ref="AB121:AB123"/>
    <mergeCell ref="AC121:AC123"/>
    <mergeCell ref="AD121:AD123"/>
    <mergeCell ref="AE121:AE123"/>
    <mergeCell ref="AF121:AF123"/>
    <mergeCell ref="AG121:AG123"/>
    <mergeCell ref="W120:W123"/>
    <mergeCell ref="X120:X123"/>
    <mergeCell ref="I122:L122"/>
    <mergeCell ref="O122:O123"/>
    <mergeCell ref="Y120:Y123"/>
    <mergeCell ref="Z120:AI120"/>
    <mergeCell ref="AH121:AH123"/>
    <mergeCell ref="AI121:AI123"/>
    <mergeCell ref="E120:E123"/>
    <mergeCell ref="B117:C117"/>
    <mergeCell ref="A119:BS119"/>
    <mergeCell ref="A120:A123"/>
    <mergeCell ref="B120:B123"/>
    <mergeCell ref="C120:C123"/>
    <mergeCell ref="D120:D123"/>
    <mergeCell ref="F120:H120"/>
    <mergeCell ref="I120:U120"/>
    <mergeCell ref="V120:V123"/>
    <mergeCell ref="B109:C109"/>
    <mergeCell ref="B111:C111"/>
    <mergeCell ref="B112:B115"/>
    <mergeCell ref="C112:C115"/>
    <mergeCell ref="D112:D115"/>
    <mergeCell ref="B116:C116"/>
    <mergeCell ref="C90:C103"/>
    <mergeCell ref="B106:C106"/>
    <mergeCell ref="B107:B108"/>
    <mergeCell ref="C107:C108"/>
    <mergeCell ref="D107:D108"/>
    <mergeCell ref="C80:C82"/>
    <mergeCell ref="D80:D82"/>
    <mergeCell ref="B83:C83"/>
    <mergeCell ref="B85:C85"/>
    <mergeCell ref="B86:B105"/>
    <mergeCell ref="C63:C75"/>
    <mergeCell ref="D63:D64"/>
    <mergeCell ref="D66:D70"/>
    <mergeCell ref="D71:D75"/>
    <mergeCell ref="C76:C79"/>
    <mergeCell ref="D76:D79"/>
    <mergeCell ref="A54:A115"/>
    <mergeCell ref="B54:B61"/>
    <mergeCell ref="C54:C55"/>
    <mergeCell ref="C56:C60"/>
    <mergeCell ref="D56:D57"/>
    <mergeCell ref="D58:D60"/>
    <mergeCell ref="B62:C62"/>
    <mergeCell ref="B63:B82"/>
    <mergeCell ref="C87:C89"/>
    <mergeCell ref="D87:D88"/>
    <mergeCell ref="AX51:AX53"/>
    <mergeCell ref="AY51:AY53"/>
    <mergeCell ref="AZ51:AZ53"/>
    <mergeCell ref="BA51:BA53"/>
    <mergeCell ref="BB51:BB53"/>
    <mergeCell ref="BC51:BC53"/>
    <mergeCell ref="AR51:AR53"/>
    <mergeCell ref="AS51:AS53"/>
    <mergeCell ref="AT51:AT53"/>
    <mergeCell ref="AU51:AU53"/>
    <mergeCell ref="AV51:AV53"/>
    <mergeCell ref="AW51:AW53"/>
    <mergeCell ref="AK51:AK53"/>
    <mergeCell ref="AM51:AM53"/>
    <mergeCell ref="AN51:AN53"/>
    <mergeCell ref="AO51:AO53"/>
    <mergeCell ref="AP51:AP53"/>
    <mergeCell ref="AQ51:AQ53"/>
    <mergeCell ref="AE51:AE53"/>
    <mergeCell ref="AF51:AF53"/>
    <mergeCell ref="AG51:AG53"/>
    <mergeCell ref="AH51:AH53"/>
    <mergeCell ref="AI51:AI53"/>
    <mergeCell ref="AJ51:AJ53"/>
    <mergeCell ref="BP50:BP53"/>
    <mergeCell ref="BQ50:BQ53"/>
    <mergeCell ref="BR50:BR53"/>
    <mergeCell ref="BS50:BS53"/>
    <mergeCell ref="F51:F53"/>
    <mergeCell ref="G51:G53"/>
    <mergeCell ref="H51:H53"/>
    <mergeCell ref="I51:O51"/>
    <mergeCell ref="P51:T51"/>
    <mergeCell ref="Z51:Z53"/>
    <mergeCell ref="BJ50:BJ53"/>
    <mergeCell ref="BK50:BK53"/>
    <mergeCell ref="BL50:BL53"/>
    <mergeCell ref="BM50:BM53"/>
    <mergeCell ref="BN50:BN53"/>
    <mergeCell ref="BO50:BO53"/>
    <mergeCell ref="AZ50:BA50"/>
    <mergeCell ref="BB50:BC50"/>
    <mergeCell ref="BD50:BF50"/>
    <mergeCell ref="BG50:BG53"/>
    <mergeCell ref="BH50:BH53"/>
    <mergeCell ref="BI50:BI53"/>
    <mergeCell ref="BD51:BD53"/>
    <mergeCell ref="BE51:BE53"/>
    <mergeCell ref="BF51:BF53"/>
    <mergeCell ref="X50:X53"/>
    <mergeCell ref="Y50:Y53"/>
    <mergeCell ref="Z50:AI50"/>
    <mergeCell ref="AJ50:AK50"/>
    <mergeCell ref="AL50:AL53"/>
    <mergeCell ref="AM50:AY50"/>
    <mergeCell ref="AA51:AA53"/>
    <mergeCell ref="AB51:AB53"/>
    <mergeCell ref="AC51:AC53"/>
    <mergeCell ref="AD51:AD53"/>
    <mergeCell ref="F50:H50"/>
    <mergeCell ref="I50:U50"/>
    <mergeCell ref="V50:V53"/>
    <mergeCell ref="W50:W53"/>
    <mergeCell ref="I52:L52"/>
    <mergeCell ref="O52:O53"/>
    <mergeCell ref="B43:B45"/>
    <mergeCell ref="C44:C45"/>
    <mergeCell ref="E50:E53"/>
    <mergeCell ref="B46:C46"/>
    <mergeCell ref="B47:C47"/>
    <mergeCell ref="A49:BS49"/>
    <mergeCell ref="A50:A53"/>
    <mergeCell ref="B50:B53"/>
    <mergeCell ref="C50:C53"/>
    <mergeCell ref="D50:D53"/>
    <mergeCell ref="BC34:BC36"/>
    <mergeCell ref="BD34:BD36"/>
    <mergeCell ref="BE34:BE36"/>
    <mergeCell ref="BF34:BF36"/>
    <mergeCell ref="A37:A45"/>
    <mergeCell ref="B37:B41"/>
    <mergeCell ref="C37:C41"/>
    <mergeCell ref="D37:D39"/>
    <mergeCell ref="D40:D41"/>
    <mergeCell ref="B42:C42"/>
    <mergeCell ref="AW34:AW36"/>
    <mergeCell ref="AX34:AX36"/>
    <mergeCell ref="AY34:AY36"/>
    <mergeCell ref="AZ34:AZ36"/>
    <mergeCell ref="BA34:BA36"/>
    <mergeCell ref="BB34:BB36"/>
    <mergeCell ref="AM34:AM36"/>
    <mergeCell ref="AN34:AN36"/>
    <mergeCell ref="AO34:AO36"/>
    <mergeCell ref="AP34:AP36"/>
    <mergeCell ref="AU34:AU36"/>
    <mergeCell ref="AV34:AV36"/>
    <mergeCell ref="AF34:AF36"/>
    <mergeCell ref="AG34:AG36"/>
    <mergeCell ref="AH34:AH36"/>
    <mergeCell ref="AI34:AI36"/>
    <mergeCell ref="AJ34:AJ36"/>
    <mergeCell ref="AK34:AK36"/>
    <mergeCell ref="BO33:BO36"/>
    <mergeCell ref="BP33:BP36"/>
    <mergeCell ref="BQ33:BQ36"/>
    <mergeCell ref="BR33:BR36"/>
    <mergeCell ref="BS33:BS36"/>
    <mergeCell ref="F34:F36"/>
    <mergeCell ref="G34:G36"/>
    <mergeCell ref="H34:H36"/>
    <mergeCell ref="I34:N34"/>
    <mergeCell ref="O34:O36"/>
    <mergeCell ref="BI33:BI36"/>
    <mergeCell ref="BJ33:BJ36"/>
    <mergeCell ref="BK33:BK36"/>
    <mergeCell ref="BL33:BL36"/>
    <mergeCell ref="BM33:BM36"/>
    <mergeCell ref="BN33:BN36"/>
    <mergeCell ref="AM33:AY33"/>
    <mergeCell ref="AZ33:BA33"/>
    <mergeCell ref="BB33:BC33"/>
    <mergeCell ref="BD33:BF33"/>
    <mergeCell ref="BG33:BG36"/>
    <mergeCell ref="BH33:BH36"/>
    <mergeCell ref="AQ34:AQ36"/>
    <mergeCell ref="AR34:AR36"/>
    <mergeCell ref="AS34:AS36"/>
    <mergeCell ref="AT34:AT36"/>
    <mergeCell ref="Y33:Y36"/>
    <mergeCell ref="Z33:AI33"/>
    <mergeCell ref="AJ33:AK33"/>
    <mergeCell ref="AL33:AL36"/>
    <mergeCell ref="Z34:Z36"/>
    <mergeCell ref="AA34:AA36"/>
    <mergeCell ref="AB34:AB36"/>
    <mergeCell ref="AC34:AC36"/>
    <mergeCell ref="AD34:AD36"/>
    <mergeCell ref="AE34:AE36"/>
    <mergeCell ref="V33:V36"/>
    <mergeCell ref="P34:T34"/>
    <mergeCell ref="I35:L35"/>
    <mergeCell ref="E33:E36"/>
    <mergeCell ref="W33:W36"/>
    <mergeCell ref="X33:X36"/>
    <mergeCell ref="B25:C25"/>
    <mergeCell ref="B27:C27"/>
    <mergeCell ref="B30:C30"/>
    <mergeCell ref="A32:BS32"/>
    <mergeCell ref="A33:A36"/>
    <mergeCell ref="B33:B36"/>
    <mergeCell ref="C33:C36"/>
    <mergeCell ref="D33:D36"/>
    <mergeCell ref="F33:H33"/>
    <mergeCell ref="I33:U33"/>
    <mergeCell ref="B20:C20"/>
    <mergeCell ref="B22:C22"/>
    <mergeCell ref="B23:B24"/>
    <mergeCell ref="C23:C24"/>
    <mergeCell ref="D23:D24"/>
    <mergeCell ref="B16:B19"/>
    <mergeCell ref="C16:C18"/>
    <mergeCell ref="D16:D17"/>
    <mergeCell ref="D12:D13"/>
    <mergeCell ref="B15:C15"/>
    <mergeCell ref="BF7:BF9"/>
    <mergeCell ref="I8:L8"/>
    <mergeCell ref="O8:O9"/>
    <mergeCell ref="A10:A28"/>
    <mergeCell ref="B10:B14"/>
    <mergeCell ref="C10:C14"/>
    <mergeCell ref="D10:D11"/>
    <mergeCell ref="AZ7:AZ9"/>
    <mergeCell ref="BA7:BA9"/>
    <mergeCell ref="BB7:BB9"/>
    <mergeCell ref="BC7:BC9"/>
    <mergeCell ref="BD7:BD9"/>
    <mergeCell ref="BE7:BE9"/>
    <mergeCell ref="AT7:AT9"/>
    <mergeCell ref="AU7:AU9"/>
    <mergeCell ref="AV7:AV9"/>
    <mergeCell ref="AW7:AW9"/>
    <mergeCell ref="AX7:AX9"/>
    <mergeCell ref="AY7:AY9"/>
    <mergeCell ref="AI7:AI9"/>
    <mergeCell ref="AJ7:AJ9"/>
    <mergeCell ref="AK7:AK9"/>
    <mergeCell ref="AM7:AM9"/>
    <mergeCell ref="AN7:AN9"/>
    <mergeCell ref="AO7:AO9"/>
    <mergeCell ref="AL6:AL9"/>
    <mergeCell ref="AM6:AY6"/>
    <mergeCell ref="Z6:AI6"/>
    <mergeCell ref="Z7:Z9"/>
    <mergeCell ref="AA7:AA9"/>
    <mergeCell ref="AB7:AB9"/>
    <mergeCell ref="AC7:AC9"/>
    <mergeCell ref="AD7:AD9"/>
    <mergeCell ref="V6:V9"/>
    <mergeCell ref="W6:W9"/>
    <mergeCell ref="X6:X9"/>
    <mergeCell ref="Y6:Y9"/>
    <mergeCell ref="BN6:BN9"/>
    <mergeCell ref="BO6:BO9"/>
    <mergeCell ref="BP6:BP9"/>
    <mergeCell ref="BQ6:BQ9"/>
    <mergeCell ref="BR6:BR9"/>
    <mergeCell ref="BS6:BS9"/>
    <mergeCell ref="BH6:BH9"/>
    <mergeCell ref="BI6:BI9"/>
    <mergeCell ref="BJ6:BJ9"/>
    <mergeCell ref="BK6:BK9"/>
    <mergeCell ref="BL6:BL9"/>
    <mergeCell ref="BM6:BM9"/>
    <mergeCell ref="H7:H9"/>
    <mergeCell ref="AZ6:BA6"/>
    <mergeCell ref="BB6:BC6"/>
    <mergeCell ref="BD6:BF6"/>
    <mergeCell ref="BG6:BG9"/>
    <mergeCell ref="AP7:AP9"/>
    <mergeCell ref="AQ7:AQ9"/>
    <mergeCell ref="AR7:AR9"/>
    <mergeCell ref="AS7:AS9"/>
    <mergeCell ref="P7:T7"/>
    <mergeCell ref="B6:B9"/>
    <mergeCell ref="AJ6:AK6"/>
    <mergeCell ref="AE7:AE9"/>
    <mergeCell ref="AF7:AF9"/>
    <mergeCell ref="AG7:AG9"/>
    <mergeCell ref="AH7:AH9"/>
    <mergeCell ref="F6:H6"/>
    <mergeCell ref="I6:U6"/>
    <mergeCell ref="F7:F9"/>
    <mergeCell ref="G7:G9"/>
    <mergeCell ref="C6:C9"/>
    <mergeCell ref="I7:N7"/>
    <mergeCell ref="D6:D9"/>
    <mergeCell ref="E6:E9"/>
    <mergeCell ref="A1:E1"/>
    <mergeCell ref="A2:E2"/>
    <mergeCell ref="A3:E3"/>
    <mergeCell ref="A4:BS4"/>
    <mergeCell ref="A5:BS5"/>
    <mergeCell ref="A6:A9"/>
  </mergeCells>
  <printOptions/>
  <pageMargins left="0.5118110236220472" right="0.1968503937007874" top="0.7874015748031497" bottom="0.7874015748031497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Ancizar</cp:lastModifiedBy>
  <cp:lastPrinted>2013-11-27T19:47:56Z</cp:lastPrinted>
  <dcterms:created xsi:type="dcterms:W3CDTF">1996-11-27T10:00:04Z</dcterms:created>
  <dcterms:modified xsi:type="dcterms:W3CDTF">2014-10-28T22:30:06Z</dcterms:modified>
  <cp:category/>
  <cp:version/>
  <cp:contentType/>
  <cp:contentStatus/>
</cp:coreProperties>
</file>