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2120" windowHeight="8640" activeTab="0"/>
  </bookViews>
  <sheets>
    <sheet name="PLAN ACCION ENVIADO PARA 2012" sheetId="1" r:id="rId1"/>
  </sheets>
  <definedNames>
    <definedName name="_xlnm.Print_Titles" localSheetId="0">'PLAN ACCION ENVIADO PARA 2012'!$1:$16</definedName>
  </definedNames>
  <calcPr fullCalcOnLoad="1"/>
</workbook>
</file>

<file path=xl/sharedStrings.xml><?xml version="1.0" encoding="utf-8"?>
<sst xmlns="http://schemas.openxmlformats.org/spreadsheetml/2006/main" count="800" uniqueCount="345">
  <si>
    <t>Nombre</t>
  </si>
  <si>
    <t>Indicador</t>
  </si>
  <si>
    <t>%</t>
  </si>
  <si>
    <t>Proyectos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</si>
  <si>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</si>
  <si>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</si>
  <si>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</si>
  <si>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</si>
  <si>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</si>
  <si>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</si>
  <si>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</si>
  <si>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</si>
  <si>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</si>
  <si>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CRONOGRAMA ACTIVIDADES</t>
  </si>
  <si>
    <t>Meta</t>
  </si>
  <si>
    <t>DIMENSION</t>
  </si>
  <si>
    <t>SECTOR</t>
  </si>
  <si>
    <t>PROGRAMA</t>
  </si>
  <si>
    <t>META RESULTADO</t>
  </si>
  <si>
    <t>SUBPROGRAMA</t>
  </si>
  <si>
    <t>META PRODUCTO</t>
  </si>
  <si>
    <t>GOBERNACION DEL PUTUMAYO</t>
  </si>
  <si>
    <t>REPUBLICA DE COLOMBIA</t>
  </si>
  <si>
    <t>FUENTE FINANCIERA</t>
  </si>
  <si>
    <t>RESPONSABLE POR CADA ACTIVIDAD</t>
  </si>
  <si>
    <t>TOTAL A INVERTIR</t>
  </si>
  <si>
    <t>Código</t>
  </si>
  <si>
    <t>Actividades</t>
  </si>
  <si>
    <t>Valor  31- 12 - 11</t>
  </si>
  <si>
    <t>Valor 31- 12 - 12</t>
  </si>
  <si>
    <t>Valor   31- 12 - 11</t>
  </si>
  <si>
    <t>EDUCACION</t>
  </si>
  <si>
    <t>EDUCACIÓN, CULTURA Y DEPORTES</t>
  </si>
  <si>
    <t>EDUCACION PARA TODOS</t>
  </si>
  <si>
    <t>♦ Aumentar la Cobertura Educativa  en 20,000 nuevos cupos en los niveles Preescolar a la Media
 ♦ Disminuir la   ♦ Disminuir la Tasa de Analfabetismo al 2%</t>
  </si>
  <si>
    <t>ADQUISICIÓN DE TERRENOS</t>
  </si>
  <si>
    <t>10  Hectareas de terreno adquiridas</t>
  </si>
  <si>
    <t>Estamp. Dllo. Departamental</t>
  </si>
  <si>
    <t>Rend. Estamp. Dllo. Departamental</t>
  </si>
  <si>
    <t>Adquisicion de terrenos para la construcción de infraestructura</t>
  </si>
  <si>
    <t>No. De Hectareas adquridas</t>
  </si>
  <si>
    <t>Adquisición de 3 hectareas de terreno para la Institución Educativa Rural Nueva Bengala, vereda El Luzon, municipio de Orito, departamento del Putumayo</t>
  </si>
  <si>
    <t>1 Terreno adquirido</t>
  </si>
  <si>
    <t xml:space="preserve"> Proceso pre contractual y contratación</t>
  </si>
  <si>
    <t>Proceso pre contractual y contratación de nueve  (9) proyectos</t>
  </si>
  <si>
    <t xml:space="preserve">Realizar un informe de seguimiento </t>
  </si>
  <si>
    <t>Numero de terrenos adquiridos</t>
  </si>
  <si>
    <t>Numero de procesos de contratación</t>
  </si>
  <si>
    <t>Número de informes de seguimiento</t>
  </si>
  <si>
    <t>Evaluación</t>
  </si>
  <si>
    <t>EDUCACIÓN PARA TODOS</t>
  </si>
  <si>
    <t>Ampliación de 2.500 nuevos cupos</t>
  </si>
  <si>
    <t>Proyecto para atender la poblacion con necesidades educativas especiales del departamento del Putumayo</t>
  </si>
  <si>
    <t>1 Proyecto ejecutado</t>
  </si>
  <si>
    <t>Numero de proyectos ejecutados</t>
  </si>
  <si>
    <t xml:space="preserve">Formación de docentes </t>
  </si>
  <si>
    <t>23 directivos docentes, 20docentes de apoyo y 22 orientadores capacitados</t>
  </si>
  <si>
    <t>Numero de docentes capacitados</t>
  </si>
  <si>
    <t>Servicio personal de apoyo</t>
  </si>
  <si>
    <t>2 docentes de apoyo contratados</t>
  </si>
  <si>
    <t>Proceso pre contractual y contratación</t>
  </si>
  <si>
    <t>Proceso pre contractual y contractual de un proyecto</t>
  </si>
  <si>
    <t>S.G.P. Educación C.S.F.</t>
  </si>
  <si>
    <t>S.G.P. Educación S.S.F.</t>
  </si>
  <si>
    <t>S.G.P. Educación Población Atendida Cancelaciones</t>
  </si>
  <si>
    <t>Proyecto para la atención a la población indigena en edad escolar del departamento del Putumayo</t>
  </si>
  <si>
    <t>Numero de estudiantes atendidos</t>
  </si>
  <si>
    <t>Estudio de insuficiencia</t>
  </si>
  <si>
    <t>1 estudio de insuficiencia</t>
  </si>
  <si>
    <t>Numero de estudios</t>
  </si>
  <si>
    <t>Atención a población estudiantil indigena</t>
  </si>
  <si>
    <t>Evalaución</t>
  </si>
  <si>
    <t>Proyecto para atender las necesidades educativas de la población rural dispersa del departamento del Putumayo</t>
  </si>
  <si>
    <t>Estudio de Insuficiencia</t>
  </si>
  <si>
    <t>Administrar. dirigir, coordinar, organizar y prestar el servicio educativo a población rural dispersa del departamento del Putumayo</t>
  </si>
  <si>
    <t>Proyecto para la cofinanciación de alimentación a estudiantes internos del departamento del Putumayo</t>
  </si>
  <si>
    <t>Consolidados de Establecimientos beneficiarios  y No. estudiantes beneficiarios</t>
  </si>
  <si>
    <t>1 Informe</t>
  </si>
  <si>
    <t>Numero de Informes</t>
  </si>
  <si>
    <t>Transferencia de recursos a  58 establecimeintos educativos con internados</t>
  </si>
  <si>
    <t>Numero de alumnos beneficiados</t>
  </si>
  <si>
    <t>EDUCACIÓN EFICIENTE</t>
  </si>
  <si>
    <t>♦ Nivel de satisfacción  de la comunidad educativa frente a la presdtación del servicio educativo</t>
  </si>
  <si>
    <t>TALENTO HUMANO</t>
  </si>
  <si>
    <t>♦ 100%  de recursos financieros  gestionados y aprobados para el pago de personal</t>
  </si>
  <si>
    <t>Proyecto para el pago de  obligaciones salariales  a docentes, directivos y administrativos que laboran en Instituciones Educativas y en la Secretaria de Educación</t>
  </si>
  <si>
    <t>100% de obligaciones salariales pagadas</t>
  </si>
  <si>
    <t>Porcentaje de obligaciones salariales pagadas</t>
  </si>
  <si>
    <t>1, Registrar el Presupuesto en el Sistema</t>
  </si>
  <si>
    <t>Ingresar en el sistema el presupuesto aprobado</t>
  </si>
  <si>
    <t>Número de presupuestos registrados en el sistema</t>
  </si>
  <si>
    <t xml:space="preserve">2. Pago de Nomina y prestaciones sociales </t>
  </si>
  <si>
    <t>Pagar el 100% de obligaciones salariales</t>
  </si>
  <si>
    <t>3. Presentar informes de ejecución presupuestal</t>
  </si>
  <si>
    <t>Presentar mensualmente informes de ejecución presupuestal</t>
  </si>
  <si>
    <t>Número de informes de ejecución presupuestal presentados</t>
  </si>
  <si>
    <t>GESTIÓN ADMINISTRATIVA</t>
  </si>
  <si>
    <t>♦ 100%  de financiación del costo de administración del servicio educativo</t>
  </si>
  <si>
    <t>Proyecto para la financiación del costo de administración del servicio educativo del deparatmento del Putumayo</t>
  </si>
  <si>
    <t>Porcentaje de cumplimiento de los indicadores de gestión del MEN</t>
  </si>
  <si>
    <t>2. Programar el costo de administración del servicio educativo</t>
  </si>
  <si>
    <t>Realizar la programación del costo de administración</t>
  </si>
  <si>
    <t>Número de programaciones</t>
  </si>
  <si>
    <t>Financiar el 100% del costo de adminsitración del servicio educativo</t>
  </si>
  <si>
    <t>Porcentaje de costo de administración del servicio educativo financiado</t>
  </si>
  <si>
    <t xml:space="preserve">4. Proceso Contractual  "Proyecto de financiación de servicios administrativos adicionales para establecimientos educativos oficiales del departamento del Putumayo" </t>
  </si>
  <si>
    <t xml:space="preserve">Proceso pre contractual y contractual de un  (1) proyecto </t>
  </si>
  <si>
    <t>Numero de procesos de contratción</t>
  </si>
  <si>
    <t>4. Presentar informes de ejecución presupuestal</t>
  </si>
  <si>
    <t>EDUCACIÓN SUPERIOR</t>
  </si>
  <si>
    <t>♦  2000  nuevos cupos</t>
  </si>
  <si>
    <t>INFRAESTRUCTURA PARA LA EDUCACIÓN SUPERIOR</t>
  </si>
  <si>
    <t xml:space="preserve">♦ 1 Establecimientos de Educación  Superior con infraestructura construida          </t>
  </si>
  <si>
    <t>Construcción de infraestructura en el Instituto Tecnologico del Putumayo</t>
  </si>
  <si>
    <t>1 Establecimeinto de Educacion Superior con infraestructura construida</t>
  </si>
  <si>
    <t>Numero de Establecimientos de Educación Superior con Infraestructura construida</t>
  </si>
  <si>
    <t>3. Proceso pre contractual y constractual</t>
  </si>
  <si>
    <t>1 proceso pre contractual y contractual ejecutados</t>
  </si>
  <si>
    <t xml:space="preserve">Número de procesos pre contractuales y contractuales ejecutados </t>
  </si>
  <si>
    <t>4. Evaluación</t>
  </si>
  <si>
    <t>FORTALECIMIENTO DE LA EDUCACION SUPERIOR</t>
  </si>
  <si>
    <t>♦ Instituto Tecnologico del Putumayo y CERES fortalecidos</t>
  </si>
  <si>
    <t>Instituto Tecnologico del Putumayo fortalecido</t>
  </si>
  <si>
    <t>Número de Proyectos de fortalecimiento ejecutados</t>
  </si>
  <si>
    <t>1 Proyecto de fortalecimiento del Instituto Tecnologico del Putumayo</t>
  </si>
  <si>
    <t>25% Comerc Lic. Nales - Educación</t>
  </si>
  <si>
    <t>Adquisición de 10 hectareas de terreno para la Institución Educativa Rural  El Sabalo, municipio de San Miguel, Departamento del Putumayo.</t>
  </si>
  <si>
    <t>Adquisición de 3 hectareas de terreno para el Centro Educativo Rural San Jose, municipio de San Miguel, Departamento del Putumayo.</t>
  </si>
  <si>
    <t>Proceso pre contractual y contractual de dos proyectos</t>
  </si>
  <si>
    <t>470 estudiantes indigenas atendidos</t>
  </si>
  <si>
    <t>378  estudiantes atendiddos</t>
  </si>
  <si>
    <t>378 estudiantes atendidos</t>
  </si>
  <si>
    <t>Número de estudiantes atendidos</t>
  </si>
  <si>
    <t>317 estudiantes beneficiarios de  transporte escolar</t>
  </si>
  <si>
    <t>317 alumnos beneficiados</t>
  </si>
  <si>
    <t>3. Financiar el costo de administración del servicio educativo  - Transferencias a EE para funcionamiento</t>
  </si>
  <si>
    <t>Cosntrucción de infraestructura educativa en el Instituto Tecnologico del Putumayo</t>
  </si>
  <si>
    <t>Numero de espacios pedagogicos construidos</t>
  </si>
  <si>
    <t>1 espacio pedagogico  construido</t>
  </si>
  <si>
    <t>Proyecto de fortalecimiento del Instituto Tecnologioc del Putumayo</t>
  </si>
  <si>
    <t>1 proyecto de fortalecimiento ejecutado</t>
  </si>
  <si>
    <t>Número de proyectos de fortalecimiento ejecutados</t>
  </si>
  <si>
    <t>Adquisición de 4 hectareas de terreno para la Institución Educativa Rural Leonidas Norzagaray, municipio de Puerto Leguizamo, Departamento del Putumayo.</t>
  </si>
  <si>
    <t>Adquisición de 4 hectareas de terreno para la Institución Educativa Rural San Pedro, municipio de Puerto Leguizamo, Departamento del Putumayo.</t>
  </si>
  <si>
    <t>30 Hectareas adquridas</t>
  </si>
  <si>
    <t>Adquisición de 4 hectareas de terreno para la Institución Educativa Rural San Luis Gonzaga, municipio de Puerto Leguizamo, Departamento del Putumayo.</t>
  </si>
  <si>
    <t>Adquisición de 4 hectareas de terreno para la Institución Educativa Rural  Andino, municipio de Puerto Leguizamo, Departamento del Putumayo.</t>
  </si>
  <si>
    <t>Dirección  de Planeación de la SED -  Wellington Viveros</t>
  </si>
  <si>
    <t xml:space="preserve">Oficina Juridica Departamental </t>
  </si>
  <si>
    <t>Dirección de Cobertura SED -  Liz Angela Rey</t>
  </si>
  <si>
    <t>Oficina Juridica  SED</t>
  </si>
  <si>
    <t>Dirección  de Cobertura de la SED - Liz Angela Rey</t>
  </si>
  <si>
    <t xml:space="preserve">Oficina Juridica  SED </t>
  </si>
  <si>
    <t>Dirección de Planeación de la SED -  Wellington Viveros</t>
  </si>
  <si>
    <t>Oficina Juridica Departamental</t>
  </si>
  <si>
    <t>Dirección Financiera SED - Janeth Aldana</t>
  </si>
  <si>
    <t>Dirección  de Planeación   SED, -  Wellington Viveros</t>
  </si>
  <si>
    <t>CULTURA</t>
  </si>
  <si>
    <t>PUTUMAYO VIVE</t>
  </si>
  <si>
    <t>Fortalecer la Red del Sistema General de Cultura en los trece Municipios del departamento del Putumayo en un 70%</t>
  </si>
  <si>
    <t xml:space="preserve">NUESTRA IDENTIDAD </t>
  </si>
  <si>
    <t xml:space="preserve">• Trece municipios fortalecidos en cultura ciudadana.
• 1 inventario cultural y Patrimonial elaborado.
• Apoyo a la realización de 8 manifestaciones culturales representativas de las etnias indígenas y afro Putumayenses.
</t>
  </si>
  <si>
    <t>Proyecto para la elaboración del inventario cultural y patrimonial del departamento</t>
  </si>
  <si>
    <t xml:space="preserve">elaboracion de un documento del  inventario patrimonial del departamento </t>
  </si>
  <si>
    <t xml:space="preserve">inventario patrimonial elaborado </t>
  </si>
  <si>
    <t>conformacion equipo de trabajo (coordinador, asesores coordinadores municipales asistentes)</t>
  </si>
  <si>
    <t xml:space="preserve">1 equipo de trabajo conformado para el levantamiento del patrimonio cultural y natural del departameto del putumayo </t>
  </si>
  <si>
    <t xml:space="preserve">equipo de trabajo  </t>
  </si>
  <si>
    <t>264,032,705.00</t>
  </si>
  <si>
    <t xml:space="preserve">JOSE JAVIER NARVAEZ DIAZ </t>
  </si>
  <si>
    <t>talleres de formacion para coordinadores Municipales y etnicos (experto en inventarios )</t>
  </si>
  <si>
    <t xml:space="preserve">18 coordinadores Municipales y etnicos capacitados en Inventario de Patrimonio Cultural </t>
  </si>
  <si>
    <t xml:space="preserve">coordinadores etnicos capacitados </t>
  </si>
  <si>
    <t>investigacion documental (patrimonio material), y registro de informacion (patrimonio inmaterial)</t>
  </si>
  <si>
    <t xml:space="preserve">inventario de patrimonio material de 13 municios del Departamento del Putumayo y registro de los ejes de patrimonio inmaterial identificados a nivel Departamental </t>
  </si>
  <si>
    <t xml:space="preserve">inventario de patrimonio material elaborado </t>
  </si>
  <si>
    <t xml:space="preserve">encuentros de socializacion en los municipios del Departamento </t>
  </si>
  <si>
    <t xml:space="preserve">26 encuentros de socializacion en los Municipios del Departamento </t>
  </si>
  <si>
    <t xml:space="preserve">encuentros de socializacion </t>
  </si>
  <si>
    <t xml:space="preserve">difusion en medios en las acciones del inventario </t>
  </si>
  <si>
    <t xml:space="preserve">500 cuñas radiales sobre patrimonio y acciones del inventario y 50 avisos en los periodicos locales sobre acciones del inventrario </t>
  </si>
  <si>
    <t xml:space="preserve">cuñas radiales </t>
  </si>
  <si>
    <t>Proyecto para la promoción conservación y rescate del patrimonio de la etnias indígenas y afro Putumayenses</t>
  </si>
  <si>
    <t xml:space="preserve">participacion de 18 cabildos indigenas en el evento celebracion de los carnavales indigenas en el Departamento del Putumayo y vinculacion  de 10 organizaciones afro  </t>
  </si>
  <si>
    <t xml:space="preserve">vinculacion  de comunidades indigenas y afro a los carnavales indigenas y envento afro multietnico </t>
  </si>
  <si>
    <t xml:space="preserve">realizacion del proyecto para la celebracion de los carnavales indigenas en el Departamento del Putumayo </t>
  </si>
  <si>
    <t>proyecto elaborado con el objeto de brindar apoyo logistico, coordinacion, alimentacion y hospedaje a los 18 resguardos indigenas</t>
  </si>
  <si>
    <t xml:space="preserve">proyecto elaborado </t>
  </si>
  <si>
    <t xml:space="preserve">Estampilla Cultura </t>
  </si>
  <si>
    <t xml:space="preserve">realizacion de la convocatoria de manera formal para la participacion en e evento </t>
  </si>
  <si>
    <t xml:space="preserve">comunicación formal a los 18 cabildos indigenas del departamento </t>
  </si>
  <si>
    <t xml:space="preserve">comunicación formal </t>
  </si>
  <si>
    <t xml:space="preserve">tramitar con la Gobernacion la parte contractual para la ejecucion del proyeto </t>
  </si>
  <si>
    <t xml:space="preserve">radicar el proyecto, solicitar registro del banco de proyectos, CDP, registro presupuestal, estudios previos para la ejecusion del proyecto </t>
  </si>
  <si>
    <t xml:space="preserve">radicacion del proyecto </t>
  </si>
  <si>
    <t xml:space="preserve">realizacion del proyecto para la celebracion del evento afro en el Departamento del Putumayo </t>
  </si>
  <si>
    <t xml:space="preserve">proyecto elaborado con el objeto de brindar apoyo logistico, coordinacion, alimentacion y hospedaje a las 10 organizaciones afro </t>
  </si>
  <si>
    <t xml:space="preserve">realizacion de la convocatoria a todos los municipios de manera formal para la participacion en e evento </t>
  </si>
  <si>
    <t>comunicación formal a los 10 comunidades afro del departamento Ptyo</t>
  </si>
  <si>
    <t xml:space="preserve">radicar el proyecto, solicitar registro del banco de proyectos, CDP, registro presupuestal, estudios previos para la ejecusion del proyecto. </t>
  </si>
  <si>
    <t xml:space="preserve">RED DE CULTURA </t>
  </si>
  <si>
    <t xml:space="preserve">
• 13 escuelas artísticas  culturales apoyadas en el    Departamento.
</t>
  </si>
  <si>
    <t>Proyecto para el fortalecimiento de las escuelas de formación cultural en el Departamento del Putumayo.</t>
  </si>
  <si>
    <t xml:space="preserve">apoyo a 13 escuelas, de formacion artistica,  una por cada municipio, del Departamento del Putmayo </t>
  </si>
  <si>
    <t xml:space="preserve">vinculacion de 13 escuelas de formacion artistica en el Departamento del Putumayo </t>
  </si>
  <si>
    <t xml:space="preserve">convocatoria formal con todos  los municipios para la vinculacion de docentes para la formacion cultural artistica </t>
  </si>
  <si>
    <t xml:space="preserve">13 municipios convocados para la vinculacion de docentes para la formacion artistica </t>
  </si>
  <si>
    <t xml:space="preserve">municipios convocados </t>
  </si>
  <si>
    <t xml:space="preserve">tramitar con la Gobernacion la parte contractual para la vinculacion de docentes </t>
  </si>
  <si>
    <t xml:space="preserve">elaboracion de 13 contratos de vinculacion laboral </t>
  </si>
  <si>
    <t xml:space="preserve">elaboracion de contratos </t>
  </si>
  <si>
    <t xml:space="preserve">asignacion de un isntructor para cada escuela de formacion artistica </t>
  </si>
  <si>
    <t xml:space="preserve">13 docentes asignados para la escuelas de foremacion artisctica </t>
  </si>
  <si>
    <t xml:space="preserve">docentes asignados </t>
  </si>
  <si>
    <t xml:space="preserve">DIFUSION CULTURAL </t>
  </si>
  <si>
    <t xml:space="preserve">50 forjadores  de cultura capacitados </t>
  </si>
  <si>
    <t>Capacitación a gestores de cultura en el Putumayo.</t>
  </si>
  <si>
    <t xml:space="preserve">capacitacion a 13  coordinadores de cultura, uno por municipio; capacitacion a 16 integrantes del consejo Departamental de patrimonio y capacitacion a 18 consejeros de las diferentes areas de cultura </t>
  </si>
  <si>
    <t>capacitacion a coordinadores, consejo de patrimonio y consejeros de cultura del Departamento del Putmayo</t>
  </si>
  <si>
    <t xml:space="preserve">realizar convocatoria  dirigida a los coordinadores, consejeros y integrantes del consejo de patrimonio para participara en la capacitacion de forjadores de cultura del Putmayo </t>
  </si>
  <si>
    <t xml:space="preserve">47 convocatorias realizadas </t>
  </si>
  <si>
    <t xml:space="preserve">convocatoria </t>
  </si>
  <si>
    <t>28,464,067.00</t>
  </si>
  <si>
    <t xml:space="preserve">desarrollo del seminario taller coordinadores, consejeros e integrantes del consejo de patrimonio para la formacion en cultura. </t>
  </si>
  <si>
    <t xml:space="preserve">un seminario taller </t>
  </si>
  <si>
    <t xml:space="preserve">seminario taller </t>
  </si>
  <si>
    <t>telefonia movil</t>
  </si>
  <si>
    <t>Rendimiento telefonia movil</t>
  </si>
  <si>
    <t>RECREACION Y DEPORTE</t>
  </si>
  <si>
    <t>EDUCACION FISICA, RECREACION Y DEPORTE</t>
  </si>
  <si>
    <t>META DE RESULTADO</t>
  </si>
  <si>
    <t>20 mil habitantes del Departamento del Putumayo, vinculados a la práctica de la actividad  física, recreación y deporte.</t>
  </si>
  <si>
    <t xml:space="preserve">FOMENTO DE LA EDUCACION FISICA </t>
  </si>
  <si>
    <t xml:space="preserve">• 6 centros de educación física implementados en el Departamento del Putumayo.
• 4.500 estudiantes vinculados anualmente  a los juegos del sector educativo.
• Apoyo en becas de estudio a 20 deportistas destacados del Departamento del Putumayo.
•500 Personas en proceso de formación y capacitación en el área de educación física, recreación y deporte
</t>
  </si>
  <si>
    <t>Codigo</t>
  </si>
  <si>
    <t>Estrategias/Actividades</t>
  </si>
  <si>
    <t>Valor  31- 12 - 2011</t>
  </si>
  <si>
    <t>Valor 31- 12 - 2012</t>
  </si>
  <si>
    <t>Monopolio de Licores</t>
  </si>
  <si>
    <t>Proyecto para cofinanciación de centros de educación física en el Departamento del Putumayo</t>
  </si>
  <si>
    <t>2 Centros de Educación Física Cofinanciado</t>
  </si>
  <si>
    <t>Centros de educación física cofinanciados</t>
  </si>
  <si>
    <t xml:space="preserve">1.- Vinculación de docentes a los centros de educación fisica  </t>
  </si>
  <si>
    <t xml:space="preserve">1.- Vinculación de dos docentes a los centros de educación fisica legalmente constituidos  </t>
  </si>
  <si>
    <t xml:space="preserve">1.- Vinculación de docentes             </t>
  </si>
  <si>
    <t xml:space="preserve">4 docentes  </t>
  </si>
  <si>
    <t xml:space="preserve"> 6 docentes </t>
  </si>
  <si>
    <t>JOSE JAVIER NARVAEZ DIAS</t>
  </si>
  <si>
    <t>2.- Capacitaciòn de docentes de preescolar y primaria</t>
  </si>
  <si>
    <t>2.- Capacitaciòn de setenta  docentes de preescolar y primaria</t>
  </si>
  <si>
    <t xml:space="preserve">2.- Capacitaciòn de docentes             </t>
  </si>
  <si>
    <t xml:space="preserve">70 docentes Capacitados     </t>
  </si>
  <si>
    <t>Proyecto para la realización de los juegos deportivos del sector educativo en el Departamento del Putumayo.</t>
  </si>
  <si>
    <t>6500 Estudiantes vinculados a los juegos del sector educativo</t>
  </si>
  <si>
    <t>Estudiantes vinculados a los juegos del sector educativo</t>
  </si>
  <si>
    <t xml:space="preserve">1.- Realización fase zonal departamental </t>
  </si>
  <si>
    <t xml:space="preserve">1.- 6500 estudiantes vinculados a la fase zonal departamental de los juegos intercolegiados </t>
  </si>
  <si>
    <t xml:space="preserve">1.- Estudiantes vinculados a la fase zonal departamental  </t>
  </si>
  <si>
    <t xml:space="preserve">1.- 6000 Estudiantes vinculados a la fase zonal departamental   </t>
  </si>
  <si>
    <t xml:space="preserve">2.- Realización fase final departamental  </t>
  </si>
  <si>
    <t xml:space="preserve">2.-1300 estudiantes  participantes de la fase final departamental de los juegos intercolegiados  </t>
  </si>
  <si>
    <t xml:space="preserve">2.- Estudiantes participantes de la fase final departamental </t>
  </si>
  <si>
    <t xml:space="preserve">2.-1300 Estudiantes participantes de la fase final departamental  </t>
  </si>
  <si>
    <t xml:space="preserve">2.-1400 estudiantes  participantes de la fase final departamental de los juegos intercolegiados </t>
  </si>
  <si>
    <t xml:space="preserve">3.- Participación zonal y final nacional </t>
  </si>
  <si>
    <t xml:space="preserve">3.- 250 estudiantes vinculados a la fase final nacional de los juegos intercolegiados </t>
  </si>
  <si>
    <t xml:space="preserve">3.- Estudiantes vinculados a la fase final y  nacional de los juegos intercolegiados </t>
  </si>
  <si>
    <t xml:space="preserve">3.- 250 Estudiantes vinculados a la fase final y  nacional de los juegos intercolegiados </t>
  </si>
  <si>
    <t xml:space="preserve">3.- 270 estudiantes vinculados a la fase final nacional de los juegos intercolegiados </t>
  </si>
  <si>
    <t xml:space="preserve">4.- Implementación a deportistas participantes en fases zonal y final nacional </t>
  </si>
  <si>
    <t xml:space="preserve">4.- 250 deportistas implementados </t>
  </si>
  <si>
    <t xml:space="preserve">4.- Implementacion de deportistas participantes </t>
  </si>
  <si>
    <t xml:space="preserve">4.- 250 Implementacion de deportistas participantes </t>
  </si>
  <si>
    <t>4.- 270 deportistas implementados</t>
  </si>
  <si>
    <t>5.- Juzgamiento deportivo de la fases zonal y final departamental</t>
  </si>
  <si>
    <t>5.- 250 encuentros deportivos juzgados</t>
  </si>
  <si>
    <t>5.- Encuentros deportivos juzgados</t>
  </si>
  <si>
    <t>5.- 250 Encuentros deportivos juzgados</t>
  </si>
  <si>
    <t>Proyecto de becas de estudio a deportistas destacados del Departamento del Putumayo.</t>
  </si>
  <si>
    <t>18 Deportistas becarios apoyados</t>
  </si>
  <si>
    <t>Deportistas destacados apoyados con becas de estudio</t>
  </si>
  <si>
    <t xml:space="preserve">1.- Selección de deportistas destacados </t>
  </si>
  <si>
    <t xml:space="preserve">1.- 20 deportitas seleccionados  </t>
  </si>
  <si>
    <t>1.-  Deportistas seleccionados</t>
  </si>
  <si>
    <t xml:space="preserve">1.-  20 deportistas seleccionados  </t>
  </si>
  <si>
    <t>44046923</t>
  </si>
  <si>
    <t>2.-  apoyo con becas de estudio a deportistas</t>
  </si>
  <si>
    <t>2.-  18 estudiantes destacados apoyados con becas de estudio</t>
  </si>
  <si>
    <t>2.-  Estudiantes destacados apoyados con becas de estudio</t>
  </si>
  <si>
    <t>2.-  17 Estudiantes destacados becados</t>
  </si>
  <si>
    <t>2.- 18 Estudiantes destacados becados</t>
  </si>
  <si>
    <t>AMBIENTES RECREATIVOS</t>
  </si>
  <si>
    <t>META  PRODUCTO</t>
  </si>
  <si>
    <t xml:space="preserve">• 20 certámenes deportivos  del sector comunitario, étnico y afro descendientes apoyados.
• 10 actividades de ecoturismo y deportes de aventura apoyados.
• 2.5000 habitantes del Departamento del Putumayo vinculados a la práctica sistemática de la actividad física.
</t>
  </si>
  <si>
    <t>RESPONSABLE POR ACTIVIDAD</t>
  </si>
  <si>
    <t>INCREMENTO DE LA PRACTICA DEPORTIVA</t>
  </si>
  <si>
    <t xml:space="preserve">• 40 competencias y eventos del deporte asociado apoyadas económicamente.
• 30 escuelas de formación deportiva apoyadas en asistencia técnica e implementación deportiva.
• 20 participaciones de deportistas Putumayenses apoyados para participar en competencias Nacionales.
• 100 deportistas con discapacidad apoyados para la participación en competencias del deporte adaptado o paralímpico.
</t>
  </si>
  <si>
    <t>Valor  31- 12 - 09</t>
  </si>
  <si>
    <t>Valor 31- 12 - 10</t>
  </si>
  <si>
    <t>Valor   31- 12 - 10</t>
  </si>
  <si>
    <t>Valor 31- 12 - 11</t>
  </si>
  <si>
    <t>Apoyo a las escuelas de formación deportiva del Departamento del Putumayo.</t>
  </si>
  <si>
    <t>Transferencia de Recursos de Telefonìa Mòvil a los trece Municipios del departamento para el Proyecto apoyo a Escuelas de formación deportivas apoyadas</t>
  </si>
  <si>
    <t>Transferencia Recursos Telefonìa Mòvil vigencia 2012 a los Trece Municipio del Departamento del putumayo</t>
  </si>
  <si>
    <t>1. Elboracion de proyectos</t>
  </si>
  <si>
    <t>1. 13 proyectos elaborados</t>
  </si>
  <si>
    <t>1. Proyectos elaborados</t>
  </si>
  <si>
    <t>2. Viabilizaciòn de proyectos por Coldeportes</t>
  </si>
  <si>
    <t>2. 13  proyectos viabilizados por Coldeportes</t>
  </si>
  <si>
    <t>2. Proyectos viabilizados por Coldeportes</t>
  </si>
  <si>
    <t>3. Elboracion de Convenios</t>
  </si>
  <si>
    <t>3. 13  Convenios elaborados por Indeportes Putumayo</t>
  </si>
  <si>
    <t>3. Convenios elaborados por Indeportes Putumayo</t>
  </si>
  <si>
    <t>4. Transferencia de recursos</t>
  </si>
  <si>
    <t>4. Transferencia de recursos a los 13 Municipios del departamento del Puutmayo</t>
  </si>
  <si>
    <t>4. Transferencia de recursos a  Municipios del departamento del Putmayo</t>
  </si>
  <si>
    <t>Apoyo a competencias para personas con discapacidad del Departamento del Putumayo.</t>
  </si>
  <si>
    <t>Una participaciòn de deportistas con discapacidad apoyadas</t>
  </si>
  <si>
    <t>Participaciones de deportistas con discapacidad apoyadas</t>
  </si>
  <si>
    <t>1. Selecciòn de deportistas</t>
  </si>
  <si>
    <t>1. Una Selecciòn apoyada</t>
  </si>
  <si>
    <t>1.- Selecciòn de deportistas</t>
  </si>
  <si>
    <t>1</t>
  </si>
  <si>
    <t xml:space="preserve">2.- Preparaciòn de deportistas </t>
  </si>
  <si>
    <t>2. Una preparaciòn apoyada</t>
  </si>
  <si>
    <t>2.- Preparaciòn de deportistas</t>
  </si>
  <si>
    <t>3.- Participaciòn de deportistas</t>
  </si>
  <si>
    <t>3. Una participaciòn apoyada</t>
  </si>
  <si>
    <t>INFRAESTRUCTURA  DEPORTIVA</t>
  </si>
  <si>
    <t xml:space="preserve">• 1. Cofinanciar la construcción de 4 escenarios deportivos en el Departamento del Putumayo.-  
• 2. Cofinanciar la adecuación de 8 escenarios deportivos en el Departamento del Putumayo.-  
• 3. Cofinanciar la construcción de 2 parques infantiles en el Departamento del Putumayo.
</t>
  </si>
  <si>
    <t>ESCENARIOS DEPORTIVOS Y PARQUES</t>
  </si>
  <si>
    <t xml:space="preserve">• 1. Cofinanciar la construcción de 4 escenarios deportivos en el Departamento del Putumayo.-  
• 2. Cofinanciar la adecuación de 8 escenarios deportivos en el Departamento del Putumayo.-  
• 3. Cofinanciar la construcción de 2 parques infantiles en el Departamento del Putumayo.
</t>
  </si>
  <si>
    <t>Proyecto para cofinanciar la adecuación de escenarios deportivos en el Departamento del Putumayo</t>
  </si>
  <si>
    <t>2 Escenarios deportivos adecuados</t>
  </si>
  <si>
    <t>Número de escenarios deportivos adecuados</t>
  </si>
  <si>
    <t>1.- Selección de proyectos para adecuaciòn de escenarios</t>
  </si>
  <si>
    <t>1.- 8 Proyectos seleccionados</t>
  </si>
  <si>
    <t>1.- Poyectos de adecuaciòn de infraestructura deportiva seleccionados</t>
  </si>
  <si>
    <t>Estampilla Departamental</t>
  </si>
  <si>
    <t xml:space="preserve">2.- Asiganción de recursos al proyecto </t>
  </si>
  <si>
    <t>3.- Adjudicación</t>
  </si>
  <si>
    <t>TELEFONIA MOVIL</t>
  </si>
  <si>
    <t>Estamilla departamental</t>
  </si>
  <si>
    <t>16455144</t>
  </si>
  <si>
    <t>PLAN DE ACCION VIGENCIA FISCAL 2.012.     DIMENSION   EDUCACION  DULTURA  Y DEPORTES.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</si>
</sst>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 * #,##0_ ;_ * \-#,##0_ ;_ * &quot;-&quot;??_ ;_ @_ "/>
    <numFmt numFmtId="187" formatCode="_ * #.##0.00_ ;_ * \-#.##0.00_ ;_ * &quot;-&quot;??_ ;_ @_ "/>
    <numFmt numFmtId="188" formatCode="_ * #,##0.000_ ;_ * \-#,##0.000_ ;_ * &quot;-&quot;??_ ;_ @_ "/>
    <numFmt numFmtId="189" formatCode="0.0%"/>
    <numFmt numFmtId="190" formatCode="_ [$€-2]\ * #,##0_ ;_ [$€-2]\ * \-#,##0_ ;_ [$€-2]\ * &quot;-&quot;??_ "/>
    <numFmt numFmtId="191" formatCode="_ [$€-2]\ * #,##0.00_ ;_ [$€-2]\ * \-#,##0.00_ ;_ [$€-2]\ * &quot;-&quot;??_ "/>
    <numFmt numFmtId="192" formatCode="_(* #,##0_);_(* \(#,##0\);_(* &quot;-&quot;??_);_(@_)"/>
    <numFmt numFmtId="193" formatCode="0.0"/>
    <numFmt numFmtId="194" formatCode="#,##0\ _€"/>
    <numFmt numFmtId="195" formatCode="[$$-240A]\ #,##0"/>
    <numFmt numFmtId="196" formatCode="#,##0.00000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b/>
      <sz val="20"/>
      <name val="Book Antiqua"/>
      <family val="1"/>
    </font>
    <font>
      <sz val="10"/>
      <name val="Franklin Gothic Medium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73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3" fontId="0" fillId="0" borderId="10" xfId="0" applyNumberFormat="1" applyFill="1" applyBorder="1" applyAlignment="1">
      <alignment vertical="center"/>
    </xf>
    <xf numFmtId="189" fontId="0" fillId="0" borderId="10" xfId="56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textRotation="90"/>
    </xf>
    <xf numFmtId="3" fontId="0" fillId="0" borderId="10" xfId="0" applyNumberFormat="1" applyFont="1" applyFill="1" applyBorder="1" applyAlignment="1">
      <alignment vertical="center" textRotation="90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top" textRotation="90"/>
    </xf>
    <xf numFmtId="0" fontId="1" fillId="0" borderId="13" xfId="0" applyFont="1" applyBorder="1" applyAlignment="1">
      <alignment textRotation="90"/>
    </xf>
    <xf numFmtId="0" fontId="1" fillId="0" borderId="14" xfId="0" applyFont="1" applyBorder="1" applyAlignment="1">
      <alignment textRotation="90"/>
    </xf>
    <xf numFmtId="0" fontId="0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top" textRotation="90"/>
    </xf>
    <xf numFmtId="0" fontId="1" fillId="0" borderId="15" xfId="0" applyFont="1" applyBorder="1" applyAlignment="1">
      <alignment textRotation="90"/>
    </xf>
    <xf numFmtId="0" fontId="1" fillId="0" borderId="16" xfId="0" applyFont="1" applyBorder="1" applyAlignment="1">
      <alignment textRotation="90"/>
    </xf>
    <xf numFmtId="0" fontId="0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top" textRotation="90"/>
    </xf>
    <xf numFmtId="0" fontId="1" fillId="0" borderId="17" xfId="0" applyFont="1" applyBorder="1" applyAlignment="1">
      <alignment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textRotation="90"/>
    </xf>
    <xf numFmtId="0" fontId="0" fillId="0" borderId="13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/>
    </xf>
    <xf numFmtId="0" fontId="0" fillId="0" borderId="0" xfId="0" applyFill="1" applyAlignment="1">
      <alignment horizontal="center"/>
    </xf>
    <xf numFmtId="4" fontId="27" fillId="0" borderId="22" xfId="0" applyNumberFormat="1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justify" vertical="center" wrapText="1"/>
    </xf>
    <xf numFmtId="4" fontId="0" fillId="0" borderId="24" xfId="0" applyNumberFormat="1" applyFill="1" applyBorder="1" applyAlignment="1">
      <alignment horizontal="center"/>
    </xf>
    <xf numFmtId="185" fontId="37" fillId="0" borderId="25" xfId="49" applyFont="1" applyFill="1" applyBorder="1" applyAlignment="1">
      <alignment horizontal="center"/>
    </xf>
    <xf numFmtId="185" fontId="37" fillId="0" borderId="0" xfId="49" applyFont="1" applyFill="1" applyAlignment="1">
      <alignment horizontal="center"/>
    </xf>
    <xf numFmtId="0" fontId="0" fillId="0" borderId="0" xfId="0" applyFill="1" applyAlignment="1">
      <alignment horizontal="justify"/>
    </xf>
    <xf numFmtId="43" fontId="29" fillId="0" borderId="0" xfId="51" applyFont="1" applyFill="1" applyBorder="1" applyAlignment="1">
      <alignment horizontal="justify" vertical="center"/>
    </xf>
    <xf numFmtId="3" fontId="37" fillId="0" borderId="0" xfId="49" applyNumberFormat="1" applyFont="1" applyFill="1" applyAlignment="1">
      <alignment horizontal="justify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25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justify"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1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18" xfId="0" applyFont="1" applyFill="1" applyBorder="1" applyAlignment="1">
      <alignment horizontal="justify" vertical="center"/>
    </xf>
    <xf numFmtId="0" fontId="27" fillId="0" borderId="14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wrapText="1"/>
    </xf>
    <xf numFmtId="0" fontId="2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185" fontId="0" fillId="0" borderId="13" xfId="49" applyFont="1" applyFill="1" applyBorder="1" applyAlignment="1">
      <alignment horizontal="center" vertical="center" wrapText="1"/>
    </xf>
    <xf numFmtId="185" fontId="0" fillId="0" borderId="15" xfId="49" applyFont="1" applyFill="1" applyBorder="1" applyAlignment="1">
      <alignment horizontal="center" vertical="center" wrapText="1"/>
    </xf>
    <xf numFmtId="185" fontId="0" fillId="0" borderId="17" xfId="49" applyFont="1" applyFill="1" applyBorder="1" applyAlignment="1">
      <alignment horizontal="center" vertical="center" wrapText="1"/>
    </xf>
    <xf numFmtId="4" fontId="37" fillId="0" borderId="13" xfId="49" applyNumberFormat="1" applyFont="1" applyBorder="1" applyAlignment="1">
      <alignment horizontal="center" vertical="center" wrapText="1"/>
    </xf>
    <xf numFmtId="4" fontId="37" fillId="0" borderId="15" xfId="49" applyNumberFormat="1" applyFont="1" applyBorder="1" applyAlignment="1">
      <alignment horizontal="center" vertical="center" wrapText="1"/>
    </xf>
    <xf numFmtId="4" fontId="37" fillId="0" borderId="17" xfId="49" applyNumberFormat="1" applyFont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textRotation="90" wrapText="1"/>
    </xf>
    <xf numFmtId="4" fontId="0" fillId="0" borderId="15" xfId="0" applyNumberFormat="1" applyFill="1" applyBorder="1" applyAlignment="1">
      <alignment horizontal="center" vertical="center" textRotation="90" wrapText="1"/>
    </xf>
    <xf numFmtId="4" fontId="0" fillId="0" borderId="17" xfId="0" applyNumberFormat="1" applyFill="1" applyBorder="1" applyAlignment="1">
      <alignment horizontal="center" vertical="center" textRotation="90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justify" vertical="distributed"/>
    </xf>
    <xf numFmtId="0" fontId="1" fillId="0" borderId="15" xfId="0" applyFont="1" applyFill="1" applyBorder="1" applyAlignment="1">
      <alignment horizontal="justify" vertical="distributed"/>
    </xf>
    <xf numFmtId="0" fontId="1" fillId="0" borderId="17" xfId="0" applyFont="1" applyFill="1" applyBorder="1" applyAlignment="1">
      <alignment horizontal="justify" vertical="distributed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 textRotation="91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4" fontId="25" fillId="0" borderId="13" xfId="0" applyNumberFormat="1" applyFont="1" applyBorder="1" applyAlignment="1">
      <alignment horizontal="center" vertical="center" textRotation="90"/>
    </xf>
    <xf numFmtId="4" fontId="25" fillId="0" borderId="15" xfId="0" applyNumberFormat="1" applyFont="1" applyBorder="1" applyAlignment="1">
      <alignment horizontal="center" vertical="center" textRotation="90"/>
    </xf>
    <xf numFmtId="4" fontId="25" fillId="0" borderId="17" xfId="0" applyNumberFormat="1" applyFont="1" applyBorder="1" applyAlignment="1">
      <alignment horizontal="center" vertical="center" textRotation="90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37" fillId="0" borderId="13" xfId="49" applyNumberFormat="1" applyFont="1" applyBorder="1" applyAlignment="1">
      <alignment horizontal="center" vertical="center" textRotation="90" wrapText="1"/>
    </xf>
    <xf numFmtId="4" fontId="37" fillId="0" borderId="15" xfId="49" applyNumberFormat="1" applyFont="1" applyBorder="1" applyAlignment="1">
      <alignment horizontal="center" vertical="center" textRotation="90" wrapText="1"/>
    </xf>
    <xf numFmtId="4" fontId="37" fillId="0" borderId="17" xfId="49" applyNumberFormat="1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 textRotation="90" wrapText="1"/>
    </xf>
    <xf numFmtId="4" fontId="25" fillId="0" borderId="15" xfId="0" applyNumberFormat="1" applyFont="1" applyBorder="1" applyAlignment="1">
      <alignment horizontal="center" vertical="center" textRotation="90" wrapText="1"/>
    </xf>
    <xf numFmtId="4" fontId="25" fillId="0" borderId="17" xfId="0" applyNumberFormat="1" applyFont="1" applyBorder="1" applyAlignment="1">
      <alignment horizontal="center" vertical="center" textRotation="90" wrapText="1"/>
    </xf>
    <xf numFmtId="4" fontId="0" fillId="0" borderId="13" xfId="0" applyNumberFormat="1" applyFont="1" applyFill="1" applyBorder="1" applyAlignment="1">
      <alignment horizontal="center" vertical="center" textRotation="90" wrapText="1"/>
    </xf>
    <xf numFmtId="4" fontId="0" fillId="0" borderId="15" xfId="0" applyNumberFormat="1" applyFont="1" applyFill="1" applyBorder="1" applyAlignment="1">
      <alignment horizontal="center" vertical="center" textRotation="90" wrapText="1"/>
    </xf>
    <xf numFmtId="4" fontId="0" fillId="0" borderId="17" xfId="0" applyNumberFormat="1" applyFont="1" applyFill="1" applyBorder="1" applyAlignment="1">
      <alignment horizontal="center" vertical="center" textRotation="90" wrapText="1"/>
    </xf>
    <xf numFmtId="1" fontId="32" fillId="0" borderId="13" xfId="0" applyNumberFormat="1" applyFont="1" applyFill="1" applyBorder="1" applyAlignment="1">
      <alignment horizontal="center" vertical="center" wrapText="1"/>
    </xf>
    <xf numFmtId="1" fontId="32" fillId="0" borderId="15" xfId="0" applyNumberFormat="1" applyFont="1" applyFill="1" applyBorder="1" applyAlignment="1">
      <alignment horizontal="center" vertical="center" wrapText="1"/>
    </xf>
    <xf numFmtId="1" fontId="32" fillId="0" borderId="1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2" fontId="0" fillId="0" borderId="19" xfId="0" applyNumberFormat="1" applyFont="1" applyFill="1" applyBorder="1" applyAlignment="1">
      <alignment horizontal="justify" wrapText="1"/>
    </xf>
    <xf numFmtId="2" fontId="0" fillId="0" borderId="20" xfId="0" applyNumberFormat="1" applyFont="1" applyFill="1" applyBorder="1" applyAlignment="1">
      <alignment horizontal="justify"/>
    </xf>
    <xf numFmtId="2" fontId="0" fillId="0" borderId="21" xfId="0" applyNumberFormat="1" applyFont="1" applyFill="1" applyBorder="1" applyAlignment="1">
      <alignment horizontal="justify"/>
    </xf>
    <xf numFmtId="185" fontId="25" fillId="0" borderId="13" xfId="49" applyFont="1" applyFill="1" applyBorder="1" applyAlignment="1">
      <alignment horizontal="center" vertical="center" wrapText="1"/>
    </xf>
    <xf numFmtId="185" fontId="25" fillId="0" borderId="17" xfId="49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4" fontId="0" fillId="0" borderId="13" xfId="49" applyNumberFormat="1" applyFont="1" applyFill="1" applyBorder="1" applyAlignment="1">
      <alignment horizontal="center" vertical="center" wrapText="1"/>
    </xf>
    <xf numFmtId="4" fontId="0" fillId="0" borderId="15" xfId="49" applyNumberFormat="1" applyFont="1" applyFill="1" applyBorder="1" applyAlignment="1">
      <alignment horizontal="center" vertical="center" wrapText="1"/>
    </xf>
    <xf numFmtId="4" fontId="0" fillId="0" borderId="17" xfId="49" applyNumberFormat="1" applyFont="1" applyFill="1" applyBorder="1" applyAlignment="1">
      <alignment horizontal="center" vertical="center" wrapText="1"/>
    </xf>
    <xf numFmtId="4" fontId="25" fillId="0" borderId="13" xfId="49" applyNumberFormat="1" applyFont="1" applyBorder="1" applyAlignment="1">
      <alignment horizontal="center" vertical="center" textRotation="90" wrapText="1"/>
    </xf>
    <xf numFmtId="4" fontId="25" fillId="0" borderId="15" xfId="49" applyNumberFormat="1" applyFont="1" applyBorder="1" applyAlignment="1">
      <alignment horizontal="center" vertical="center" textRotation="90" wrapText="1"/>
    </xf>
    <xf numFmtId="4" fontId="25" fillId="0" borderId="17" xfId="49" applyNumberFormat="1" applyFont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justify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justify" vertical="justify" wrapText="1"/>
    </xf>
    <xf numFmtId="49" fontId="1" fillId="0" borderId="15" xfId="0" applyNumberFormat="1" applyFont="1" applyFill="1" applyBorder="1" applyAlignment="1">
      <alignment horizontal="justify" vertical="justify" wrapText="1"/>
    </xf>
    <xf numFmtId="49" fontId="1" fillId="0" borderId="17" xfId="0" applyNumberFormat="1" applyFont="1" applyFill="1" applyBorder="1" applyAlignment="1">
      <alignment horizontal="justify" vertical="justify" wrapText="1"/>
    </xf>
    <xf numFmtId="0" fontId="27" fillId="0" borderId="19" xfId="0" applyFont="1" applyFill="1" applyBorder="1" applyAlignment="1">
      <alignment horizontal="left" vertical="center"/>
    </xf>
    <xf numFmtId="2" fontId="0" fillId="0" borderId="19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textRotation="91" wrapText="1"/>
    </xf>
    <xf numFmtId="0" fontId="1" fillId="0" borderId="10" xfId="0" applyFont="1" applyFill="1" applyBorder="1" applyAlignment="1">
      <alignment horizontal="center" vertical="center" textRotation="91" wrapText="1"/>
    </xf>
    <xf numFmtId="0" fontId="28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justify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distributed"/>
    </xf>
    <xf numFmtId="0" fontId="0" fillId="0" borderId="17" xfId="0" applyFont="1" applyBorder="1" applyAlignment="1">
      <alignment horizontal="justify" vertical="distributed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textRotation="90"/>
    </xf>
    <xf numFmtId="3" fontId="0" fillId="0" borderId="15" xfId="0" applyNumberFormat="1" applyFont="1" applyBorder="1" applyAlignment="1">
      <alignment horizontal="center" vertical="center" textRotation="90"/>
    </xf>
    <xf numFmtId="3" fontId="0" fillId="0" borderId="17" xfId="0" applyNumberFormat="1" applyFont="1" applyBorder="1" applyAlignment="1">
      <alignment horizontal="center" vertical="center" textRotation="90"/>
    </xf>
    <xf numFmtId="3" fontId="1" fillId="0" borderId="1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1" wrapText="1"/>
    </xf>
    <xf numFmtId="0" fontId="0" fillId="0" borderId="15" xfId="0" applyFont="1" applyFill="1" applyBorder="1" applyAlignment="1">
      <alignment horizontal="center" vertical="center" textRotation="91" wrapText="1"/>
    </xf>
    <xf numFmtId="0" fontId="0" fillId="0" borderId="17" xfId="0" applyFont="1" applyFill="1" applyBorder="1" applyAlignment="1">
      <alignment horizontal="center" vertical="center" textRotation="91" wrapText="1"/>
    </xf>
    <xf numFmtId="3" fontId="1" fillId="0" borderId="13" xfId="0" applyNumberFormat="1" applyFont="1" applyBorder="1" applyAlignment="1">
      <alignment horizontal="center" vertical="center" textRotation="90"/>
    </xf>
    <xf numFmtId="3" fontId="1" fillId="0" borderId="15" xfId="0" applyNumberFormat="1" applyFont="1" applyBorder="1" applyAlignment="1">
      <alignment horizontal="center" vertical="center" textRotation="90"/>
    </xf>
    <xf numFmtId="3" fontId="1" fillId="0" borderId="17" xfId="0" applyNumberFormat="1" applyFont="1" applyBorder="1" applyAlignment="1">
      <alignment horizontal="center" vertical="center" textRotation="90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justify" vertical="distributed"/>
    </xf>
    <xf numFmtId="0" fontId="0" fillId="0" borderId="23" xfId="0" applyFont="1" applyBorder="1" applyAlignment="1">
      <alignment horizontal="justify" vertical="distributed"/>
    </xf>
    <xf numFmtId="0" fontId="0" fillId="0" borderId="18" xfId="0" applyFont="1" applyBorder="1" applyAlignment="1">
      <alignment horizontal="justify" vertical="distributed"/>
    </xf>
    <xf numFmtId="0" fontId="0" fillId="0" borderId="25" xfId="0" applyFont="1" applyBorder="1" applyAlignment="1">
      <alignment horizontal="justify" vertical="distributed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9" fontId="0" fillId="0" borderId="10" xfId="56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189" fontId="0" fillId="0" borderId="11" xfId="56" applyNumberFormat="1" applyFont="1" applyFill="1" applyBorder="1" applyAlignment="1">
      <alignment horizontal="center" vertical="center" wrapText="1"/>
    </xf>
    <xf numFmtId="189" fontId="0" fillId="0" borderId="10" xfId="56" applyNumberFormat="1" applyFont="1" applyFill="1" applyBorder="1" applyAlignment="1">
      <alignment horizontal="center" vertical="center" wrapText="1"/>
    </xf>
    <xf numFmtId="189" fontId="0" fillId="0" borderId="12" xfId="56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1" wrapText="1"/>
    </xf>
    <xf numFmtId="0" fontId="0" fillId="0" borderId="10" xfId="0" applyFill="1" applyBorder="1" applyAlignment="1">
      <alignment horizontal="center" vertical="center" textRotation="91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0" xfId="0" applyFont="1" applyFill="1" applyBorder="1" applyAlignment="1">
      <alignment horizontal="justify" vertical="center" wrapText="1"/>
    </xf>
    <xf numFmtId="189" fontId="0" fillId="0" borderId="10" xfId="56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7" fillId="0" borderId="14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159"/>
  <sheetViews>
    <sheetView tabSelected="1" zoomScale="75" zoomScaleNormal="75" zoomScalePageLayoutView="0" workbookViewId="0" topLeftCell="K148">
      <selection activeCell="AG116" sqref="AG116"/>
    </sheetView>
  </sheetViews>
  <sheetFormatPr defaultColWidth="11.421875" defaultRowHeight="12.75"/>
  <cols>
    <col min="1" max="1" width="21.57421875" style="20" customWidth="1"/>
    <col min="2" max="2" width="24.421875" style="20" customWidth="1"/>
    <col min="3" max="3" width="8.28125" style="20" customWidth="1"/>
    <col min="4" max="4" width="12.28125" style="20" customWidth="1"/>
    <col min="5" max="5" width="14.00390625" style="20" customWidth="1"/>
    <col min="6" max="7" width="11.421875" style="20" customWidth="1"/>
    <col min="8" max="8" width="28.7109375" style="20" customWidth="1"/>
    <col min="9" max="9" width="14.00390625" style="20" customWidth="1"/>
    <col min="10" max="10" width="18.8515625" style="20" customWidth="1"/>
    <col min="11" max="11" width="18.00390625" style="20" customWidth="1"/>
    <col min="12" max="12" width="12.57421875" style="20" customWidth="1"/>
    <col min="13" max="13" width="14.57421875" style="20" customWidth="1"/>
    <col min="14" max="17" width="4.140625" style="20" customWidth="1"/>
    <col min="18" max="18" width="4.28125" style="20" customWidth="1"/>
    <col min="19" max="19" width="4.57421875" style="20" customWidth="1"/>
    <col min="20" max="25" width="4.140625" style="20" customWidth="1"/>
    <col min="26" max="27" width="15.28125" style="20" customWidth="1"/>
    <col min="28" max="28" width="16.7109375" style="20" customWidth="1"/>
    <col min="29" max="29" width="15.140625" style="20" customWidth="1"/>
    <col min="30" max="30" width="17.57421875" style="20" customWidth="1"/>
    <col min="31" max="31" width="16.28125" style="20" customWidth="1"/>
    <col min="32" max="32" width="18.140625" style="20" customWidth="1"/>
    <col min="33" max="33" width="20.57421875" style="20" customWidth="1"/>
    <col min="34" max="16384" width="11.421875" style="20" customWidth="1"/>
  </cols>
  <sheetData>
    <row r="1" spans="1:33" ht="15">
      <c r="A1" s="354" t="s">
        <v>22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</row>
    <row r="2" spans="1:33" ht="15">
      <c r="A2" s="354" t="s">
        <v>21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</row>
    <row r="3" spans="1:33" ht="36.75" customHeight="1">
      <c r="A3" s="355" t="s">
        <v>344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</row>
    <row r="4" s="21" customFormat="1" ht="3.75" customHeight="1"/>
    <row r="5" spans="1:33" s="21" customFormat="1" ht="17.25" customHeight="1">
      <c r="A5" s="22" t="s">
        <v>15</v>
      </c>
      <c r="B5" s="192" t="s">
        <v>32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</row>
    <row r="6" spans="1:33" ht="18" customHeight="1">
      <c r="A6" s="22" t="s">
        <v>16</v>
      </c>
      <c r="B6" s="192" t="s">
        <v>31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</row>
    <row r="7" spans="1:33" ht="20.25" customHeight="1">
      <c r="A7" s="22" t="s">
        <v>17</v>
      </c>
      <c r="B7" s="192" t="s">
        <v>33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</row>
    <row r="8" spans="1:33" ht="12.75">
      <c r="A8" s="352" t="s">
        <v>18</v>
      </c>
      <c r="B8" s="345" t="s">
        <v>34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7"/>
    </row>
    <row r="9" spans="1:33" ht="19.5" customHeight="1">
      <c r="A9" s="353"/>
      <c r="B9" s="348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50"/>
    </row>
    <row r="10" spans="1:33" ht="25.5" customHeight="1">
      <c r="A10" s="22" t="s">
        <v>19</v>
      </c>
      <c r="B10" s="335" t="s">
        <v>35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7"/>
    </row>
    <row r="11" spans="1:33" ht="27.75" customHeight="1">
      <c r="A11" s="23" t="s">
        <v>20</v>
      </c>
      <c r="B11" s="335" t="s">
        <v>36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7"/>
    </row>
    <row r="12" spans="1:33" ht="14.25" customHeight="1">
      <c r="A12" s="342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</row>
    <row r="13" ht="106.5" customHeight="1" hidden="1"/>
    <row r="14" spans="1:33" ht="18" customHeight="1">
      <c r="A14" s="331" t="s">
        <v>26</v>
      </c>
      <c r="B14" s="131" t="s">
        <v>3</v>
      </c>
      <c r="C14" s="333" t="s">
        <v>2</v>
      </c>
      <c r="D14" s="333" t="s">
        <v>14</v>
      </c>
      <c r="E14" s="324" t="s">
        <v>1</v>
      </c>
      <c r="F14" s="324"/>
      <c r="G14" s="324"/>
      <c r="H14" s="323" t="s">
        <v>27</v>
      </c>
      <c r="I14" s="131" t="s">
        <v>2</v>
      </c>
      <c r="J14" s="333" t="s">
        <v>14</v>
      </c>
      <c r="K14" s="324" t="s">
        <v>1</v>
      </c>
      <c r="L14" s="324"/>
      <c r="M14" s="324"/>
      <c r="N14" s="131" t="s">
        <v>13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338" t="s">
        <v>23</v>
      </c>
      <c r="AA14" s="339"/>
      <c r="AB14" s="339"/>
      <c r="AC14" s="339"/>
      <c r="AD14" s="339"/>
      <c r="AE14" s="339"/>
      <c r="AF14" s="318" t="s">
        <v>25</v>
      </c>
      <c r="AG14" s="318" t="s">
        <v>24</v>
      </c>
    </row>
    <row r="15" spans="1:33" ht="17.25" customHeight="1">
      <c r="A15" s="332"/>
      <c r="B15" s="131"/>
      <c r="C15" s="333"/>
      <c r="D15" s="333"/>
      <c r="E15" s="351" t="s">
        <v>0</v>
      </c>
      <c r="F15" s="323" t="s">
        <v>28</v>
      </c>
      <c r="G15" s="323" t="s">
        <v>29</v>
      </c>
      <c r="H15" s="131"/>
      <c r="I15" s="131"/>
      <c r="J15" s="333"/>
      <c r="K15" s="351" t="s">
        <v>0</v>
      </c>
      <c r="L15" s="323" t="s">
        <v>30</v>
      </c>
      <c r="M15" s="323" t="s">
        <v>29</v>
      </c>
      <c r="N15" s="131" t="s">
        <v>4</v>
      </c>
      <c r="O15" s="131" t="s">
        <v>5</v>
      </c>
      <c r="P15" s="131" t="s">
        <v>6</v>
      </c>
      <c r="Q15" s="131" t="s">
        <v>7</v>
      </c>
      <c r="R15" s="131" t="s">
        <v>6</v>
      </c>
      <c r="S15" s="131" t="s">
        <v>8</v>
      </c>
      <c r="T15" s="131" t="s">
        <v>8</v>
      </c>
      <c r="U15" s="131" t="s">
        <v>7</v>
      </c>
      <c r="V15" s="131" t="s">
        <v>9</v>
      </c>
      <c r="W15" s="131" t="s">
        <v>10</v>
      </c>
      <c r="X15" s="131" t="s">
        <v>11</v>
      </c>
      <c r="Y15" s="131" t="s">
        <v>12</v>
      </c>
      <c r="Z15" s="340" t="s">
        <v>37</v>
      </c>
      <c r="AA15" s="340" t="s">
        <v>38</v>
      </c>
      <c r="AB15" s="338" t="s">
        <v>62</v>
      </c>
      <c r="AC15" s="338" t="s">
        <v>63</v>
      </c>
      <c r="AD15" s="338" t="s">
        <v>64</v>
      </c>
      <c r="AE15" s="338" t="s">
        <v>125</v>
      </c>
      <c r="AF15" s="319"/>
      <c r="AG15" s="319"/>
    </row>
    <row r="16" spans="1:33" ht="39" customHeight="1">
      <c r="A16" s="332"/>
      <c r="B16" s="131"/>
      <c r="C16" s="333"/>
      <c r="D16" s="333"/>
      <c r="E16" s="351"/>
      <c r="F16" s="131"/>
      <c r="G16" s="131"/>
      <c r="H16" s="131"/>
      <c r="I16" s="131"/>
      <c r="J16" s="333"/>
      <c r="K16" s="35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341"/>
      <c r="AA16" s="341"/>
      <c r="AB16" s="341"/>
      <c r="AC16" s="341"/>
      <c r="AD16" s="341"/>
      <c r="AE16" s="341"/>
      <c r="AF16" s="320"/>
      <c r="AG16" s="320"/>
    </row>
    <row r="17" spans="1:33" ht="94.5" customHeight="1">
      <c r="A17" s="324"/>
      <c r="B17" s="321" t="s">
        <v>39</v>
      </c>
      <c r="C17" s="322">
        <v>1</v>
      </c>
      <c r="D17" s="323" t="s">
        <v>144</v>
      </c>
      <c r="E17" s="323" t="s">
        <v>40</v>
      </c>
      <c r="F17" s="131">
        <v>7</v>
      </c>
      <c r="G17" s="131">
        <f>7+30</f>
        <v>37</v>
      </c>
      <c r="H17" s="2" t="s">
        <v>41</v>
      </c>
      <c r="I17" s="18">
        <v>0.1</v>
      </c>
      <c r="J17" s="5" t="s">
        <v>42</v>
      </c>
      <c r="K17" s="5" t="s">
        <v>46</v>
      </c>
      <c r="L17" s="6">
        <v>1</v>
      </c>
      <c r="M17" s="6">
        <f aca="true" t="shared" si="0" ref="M17:M23">+L17+1</f>
        <v>2</v>
      </c>
      <c r="N17" s="24"/>
      <c r="O17" s="24"/>
      <c r="P17" s="24"/>
      <c r="Q17" s="24"/>
      <c r="R17" s="24"/>
      <c r="S17" s="14"/>
      <c r="T17" s="25">
        <v>11500000</v>
      </c>
      <c r="U17" s="24"/>
      <c r="V17" s="24"/>
      <c r="W17" s="24"/>
      <c r="X17" s="24"/>
      <c r="Y17" s="24"/>
      <c r="Z17" s="26">
        <v>11500000</v>
      </c>
      <c r="AA17" s="26"/>
      <c r="AB17" s="26"/>
      <c r="AC17" s="26"/>
      <c r="AD17" s="26"/>
      <c r="AE17" s="26"/>
      <c r="AF17" s="26">
        <f aca="true" t="shared" si="1" ref="AF17:AF23">+SUM(Z17:AE17)</f>
        <v>11500000</v>
      </c>
      <c r="AG17" s="12" t="s">
        <v>147</v>
      </c>
    </row>
    <row r="18" spans="1:33" ht="84" customHeight="1">
      <c r="A18" s="324"/>
      <c r="B18" s="321"/>
      <c r="C18" s="322"/>
      <c r="D18" s="131"/>
      <c r="E18" s="131"/>
      <c r="F18" s="131"/>
      <c r="G18" s="131"/>
      <c r="H18" s="2" t="s">
        <v>126</v>
      </c>
      <c r="I18" s="18">
        <v>0.1</v>
      </c>
      <c r="J18" s="5" t="s">
        <v>42</v>
      </c>
      <c r="K18" s="5" t="s">
        <v>46</v>
      </c>
      <c r="L18" s="6">
        <v>1</v>
      </c>
      <c r="M18" s="6">
        <f t="shared" si="0"/>
        <v>2</v>
      </c>
      <c r="N18" s="14"/>
      <c r="O18" s="14"/>
      <c r="P18" s="14"/>
      <c r="Q18" s="14"/>
      <c r="R18" s="14"/>
      <c r="S18" s="14"/>
      <c r="T18" s="25">
        <f>23979975+26020025</f>
        <v>50000000</v>
      </c>
      <c r="U18" s="14"/>
      <c r="V18" s="14"/>
      <c r="W18" s="14"/>
      <c r="X18" s="14"/>
      <c r="Y18" s="14"/>
      <c r="Z18" s="26">
        <f>50000000-AA18</f>
        <v>23979975</v>
      </c>
      <c r="AA18" s="26">
        <v>26020025</v>
      </c>
      <c r="AB18" s="26"/>
      <c r="AC18" s="26"/>
      <c r="AD18" s="26"/>
      <c r="AE18" s="26"/>
      <c r="AF18" s="26">
        <f t="shared" si="1"/>
        <v>50000000</v>
      </c>
      <c r="AG18" s="12" t="s">
        <v>147</v>
      </c>
    </row>
    <row r="19" spans="1:33" ht="74.25" customHeight="1">
      <c r="A19" s="324"/>
      <c r="B19" s="321"/>
      <c r="C19" s="322"/>
      <c r="D19" s="131"/>
      <c r="E19" s="131"/>
      <c r="F19" s="131"/>
      <c r="G19" s="131"/>
      <c r="H19" s="2" t="s">
        <v>127</v>
      </c>
      <c r="I19" s="18">
        <v>0.1</v>
      </c>
      <c r="J19" s="5" t="s">
        <v>42</v>
      </c>
      <c r="K19" s="5" t="s">
        <v>46</v>
      </c>
      <c r="L19" s="6">
        <v>1</v>
      </c>
      <c r="M19" s="6">
        <f t="shared" si="0"/>
        <v>2</v>
      </c>
      <c r="N19" s="14"/>
      <c r="O19" s="14"/>
      <c r="P19" s="14"/>
      <c r="Q19" s="14"/>
      <c r="R19" s="14"/>
      <c r="S19" s="14"/>
      <c r="T19" s="25">
        <v>15000000</v>
      </c>
      <c r="U19" s="14"/>
      <c r="V19" s="14"/>
      <c r="W19" s="14"/>
      <c r="X19" s="14"/>
      <c r="Y19" s="14"/>
      <c r="Z19" s="26">
        <v>15000000</v>
      </c>
      <c r="AA19" s="26"/>
      <c r="AB19" s="26"/>
      <c r="AC19" s="26"/>
      <c r="AD19" s="26"/>
      <c r="AE19" s="26"/>
      <c r="AF19" s="26">
        <f t="shared" si="1"/>
        <v>15000000</v>
      </c>
      <c r="AG19" s="12" t="s">
        <v>147</v>
      </c>
    </row>
    <row r="20" spans="1:33" ht="81.75" customHeight="1">
      <c r="A20" s="324"/>
      <c r="B20" s="321"/>
      <c r="C20" s="322"/>
      <c r="D20" s="131"/>
      <c r="E20" s="131"/>
      <c r="F20" s="131"/>
      <c r="G20" s="131"/>
      <c r="H20" s="2" t="s">
        <v>142</v>
      </c>
      <c r="I20" s="18">
        <v>0.1</v>
      </c>
      <c r="J20" s="5" t="s">
        <v>42</v>
      </c>
      <c r="K20" s="5" t="s">
        <v>46</v>
      </c>
      <c r="L20" s="6">
        <v>1</v>
      </c>
      <c r="M20" s="6">
        <f t="shared" si="0"/>
        <v>2</v>
      </c>
      <c r="N20" s="14"/>
      <c r="O20" s="14"/>
      <c r="P20" s="14"/>
      <c r="Q20" s="14"/>
      <c r="R20" s="14"/>
      <c r="S20" s="14"/>
      <c r="T20" s="25">
        <v>12380006.25</v>
      </c>
      <c r="U20" s="14"/>
      <c r="V20" s="14"/>
      <c r="W20" s="14"/>
      <c r="X20" s="14"/>
      <c r="Y20" s="14"/>
      <c r="Z20" s="26">
        <v>12380006.25</v>
      </c>
      <c r="AA20" s="26"/>
      <c r="AB20" s="26"/>
      <c r="AC20" s="26"/>
      <c r="AD20" s="26"/>
      <c r="AE20" s="26"/>
      <c r="AF20" s="26">
        <f t="shared" si="1"/>
        <v>12380006.25</v>
      </c>
      <c r="AG20" s="12" t="s">
        <v>147</v>
      </c>
    </row>
    <row r="21" spans="1:33" ht="85.5" customHeight="1">
      <c r="A21" s="324"/>
      <c r="B21" s="321"/>
      <c r="C21" s="322"/>
      <c r="D21" s="131"/>
      <c r="E21" s="131"/>
      <c r="F21" s="131"/>
      <c r="G21" s="131"/>
      <c r="H21" s="2" t="s">
        <v>143</v>
      </c>
      <c r="I21" s="18">
        <v>0.1</v>
      </c>
      <c r="J21" s="5" t="s">
        <v>42</v>
      </c>
      <c r="K21" s="5" t="s">
        <v>46</v>
      </c>
      <c r="L21" s="6">
        <v>1</v>
      </c>
      <c r="M21" s="6">
        <f t="shared" si="0"/>
        <v>2</v>
      </c>
      <c r="N21" s="14"/>
      <c r="O21" s="14"/>
      <c r="P21" s="14"/>
      <c r="Q21" s="14"/>
      <c r="R21" s="14"/>
      <c r="S21" s="14"/>
      <c r="T21" s="25">
        <v>12380006.25</v>
      </c>
      <c r="U21" s="14"/>
      <c r="V21" s="14"/>
      <c r="W21" s="14"/>
      <c r="X21" s="14"/>
      <c r="Y21" s="14"/>
      <c r="Z21" s="26">
        <v>12380006.25</v>
      </c>
      <c r="AA21" s="26"/>
      <c r="AB21" s="26"/>
      <c r="AC21" s="26"/>
      <c r="AD21" s="26"/>
      <c r="AE21" s="26"/>
      <c r="AF21" s="26">
        <f t="shared" si="1"/>
        <v>12380006.25</v>
      </c>
      <c r="AG21" s="12" t="s">
        <v>147</v>
      </c>
    </row>
    <row r="22" spans="1:33" ht="93.75" customHeight="1">
      <c r="A22" s="324"/>
      <c r="B22" s="321"/>
      <c r="C22" s="322"/>
      <c r="D22" s="131"/>
      <c r="E22" s="131"/>
      <c r="F22" s="131"/>
      <c r="G22" s="131"/>
      <c r="H22" s="2" t="s">
        <v>145</v>
      </c>
      <c r="I22" s="18">
        <v>0.1</v>
      </c>
      <c r="J22" s="5" t="s">
        <v>42</v>
      </c>
      <c r="K22" s="5" t="s">
        <v>46</v>
      </c>
      <c r="L22" s="6">
        <v>1</v>
      </c>
      <c r="M22" s="6">
        <f t="shared" si="0"/>
        <v>2</v>
      </c>
      <c r="N22" s="14"/>
      <c r="O22" s="14"/>
      <c r="P22" s="14"/>
      <c r="Q22" s="14"/>
      <c r="R22" s="14"/>
      <c r="S22" s="14"/>
      <c r="T22" s="25">
        <v>12380006.25</v>
      </c>
      <c r="U22" s="14"/>
      <c r="V22" s="14"/>
      <c r="W22" s="14"/>
      <c r="X22" s="14"/>
      <c r="Y22" s="14"/>
      <c r="Z22" s="26">
        <v>12380006.25</v>
      </c>
      <c r="AA22" s="26"/>
      <c r="AB22" s="26"/>
      <c r="AC22" s="26"/>
      <c r="AD22" s="26"/>
      <c r="AE22" s="26"/>
      <c r="AF22" s="26">
        <f t="shared" si="1"/>
        <v>12380006.25</v>
      </c>
      <c r="AG22" s="12" t="s">
        <v>147</v>
      </c>
    </row>
    <row r="23" spans="1:33" ht="82.5" customHeight="1">
      <c r="A23" s="324"/>
      <c r="B23" s="321"/>
      <c r="C23" s="322"/>
      <c r="D23" s="131"/>
      <c r="E23" s="131"/>
      <c r="F23" s="131"/>
      <c r="G23" s="131"/>
      <c r="H23" s="2" t="s">
        <v>146</v>
      </c>
      <c r="I23" s="18">
        <v>0.1</v>
      </c>
      <c r="J23" s="5" t="s">
        <v>42</v>
      </c>
      <c r="K23" s="5" t="s">
        <v>46</v>
      </c>
      <c r="L23" s="6">
        <v>1</v>
      </c>
      <c r="M23" s="6">
        <f t="shared" si="0"/>
        <v>2</v>
      </c>
      <c r="N23" s="14"/>
      <c r="O23" s="14"/>
      <c r="P23" s="14"/>
      <c r="Q23" s="14"/>
      <c r="R23" s="14"/>
      <c r="S23" s="14"/>
      <c r="T23" s="25">
        <v>12380006.25</v>
      </c>
      <c r="U23" s="14"/>
      <c r="V23" s="14"/>
      <c r="W23" s="14"/>
      <c r="X23" s="14"/>
      <c r="Y23" s="14"/>
      <c r="Z23" s="26">
        <v>12380006.25</v>
      </c>
      <c r="AA23" s="26"/>
      <c r="AB23" s="26"/>
      <c r="AC23" s="26"/>
      <c r="AD23" s="26"/>
      <c r="AE23" s="26"/>
      <c r="AF23" s="26">
        <f t="shared" si="1"/>
        <v>12380006.25</v>
      </c>
      <c r="AG23" s="12" t="s">
        <v>147</v>
      </c>
    </row>
    <row r="24" spans="1:33" ht="56.25" customHeight="1">
      <c r="A24" s="324"/>
      <c r="B24" s="321"/>
      <c r="C24" s="322"/>
      <c r="D24" s="131"/>
      <c r="E24" s="131"/>
      <c r="F24" s="131"/>
      <c r="G24" s="131"/>
      <c r="H24" s="5" t="s">
        <v>43</v>
      </c>
      <c r="I24" s="18">
        <v>0.2</v>
      </c>
      <c r="J24" s="5" t="s">
        <v>44</v>
      </c>
      <c r="K24" s="7" t="s">
        <v>47</v>
      </c>
      <c r="L24" s="6">
        <v>1</v>
      </c>
      <c r="M24" s="6">
        <f>+L24+7</f>
        <v>8</v>
      </c>
      <c r="N24" s="14"/>
      <c r="O24" s="14"/>
      <c r="P24" s="14"/>
      <c r="R24" s="14"/>
      <c r="S24" s="14"/>
      <c r="T24" s="14"/>
      <c r="U24" s="14"/>
      <c r="V24" s="14"/>
      <c r="W24" s="14"/>
      <c r="X24" s="14"/>
      <c r="Y24" s="14"/>
      <c r="Z24" s="27"/>
      <c r="AA24" s="27"/>
      <c r="AB24" s="27"/>
      <c r="AC24" s="27"/>
      <c r="AD24" s="27"/>
      <c r="AE24" s="27"/>
      <c r="AF24" s="26"/>
      <c r="AG24" s="12" t="s">
        <v>148</v>
      </c>
    </row>
    <row r="25" spans="1:33" ht="47.25" customHeight="1">
      <c r="A25" s="324"/>
      <c r="B25" s="321"/>
      <c r="C25" s="322"/>
      <c r="D25" s="131"/>
      <c r="E25" s="131"/>
      <c r="F25" s="131"/>
      <c r="G25" s="131"/>
      <c r="H25" s="5" t="s">
        <v>49</v>
      </c>
      <c r="I25" s="18">
        <v>0.1</v>
      </c>
      <c r="J25" s="5" t="s">
        <v>45</v>
      </c>
      <c r="K25" s="5" t="s">
        <v>48</v>
      </c>
      <c r="L25" s="6">
        <v>0</v>
      </c>
      <c r="M25" s="6">
        <f>+L25+7</f>
        <v>7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27"/>
      <c r="AA25" s="27"/>
      <c r="AB25" s="27"/>
      <c r="AC25" s="27"/>
      <c r="AD25" s="27"/>
      <c r="AE25" s="27"/>
      <c r="AF25" s="26"/>
      <c r="AG25" s="12" t="s">
        <v>147</v>
      </c>
    </row>
    <row r="26" spans="1:33" ht="30.75" customHeight="1">
      <c r="A26" s="23" t="s">
        <v>19</v>
      </c>
      <c r="B26" s="335" t="s">
        <v>50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7"/>
    </row>
    <row r="27" spans="1:33" ht="28.5" customHeight="1">
      <c r="A27" s="23" t="s">
        <v>20</v>
      </c>
      <c r="B27" s="335" t="s">
        <v>51</v>
      </c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7"/>
    </row>
    <row r="28" spans="1:33" ht="12.75" customHeight="1">
      <c r="A28" s="331" t="s">
        <v>26</v>
      </c>
      <c r="B28" s="131" t="s">
        <v>3</v>
      </c>
      <c r="C28" s="333" t="s">
        <v>2</v>
      </c>
      <c r="D28" s="333" t="s">
        <v>14</v>
      </c>
      <c r="E28" s="324" t="s">
        <v>1</v>
      </c>
      <c r="F28" s="324"/>
      <c r="G28" s="324"/>
      <c r="H28" s="323" t="s">
        <v>27</v>
      </c>
      <c r="I28" s="131" t="s">
        <v>2</v>
      </c>
      <c r="J28" s="333" t="s">
        <v>14</v>
      </c>
      <c r="K28" s="324" t="s">
        <v>1</v>
      </c>
      <c r="L28" s="324"/>
      <c r="M28" s="324"/>
      <c r="N28" s="131" t="s">
        <v>13</v>
      </c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338" t="s">
        <v>23</v>
      </c>
      <c r="AA28" s="339"/>
      <c r="AB28" s="339"/>
      <c r="AC28" s="339"/>
      <c r="AD28" s="339"/>
      <c r="AE28" s="339"/>
      <c r="AF28" s="318" t="s">
        <v>25</v>
      </c>
      <c r="AG28" s="318" t="s">
        <v>24</v>
      </c>
    </row>
    <row r="29" spans="1:33" ht="25.5" customHeight="1">
      <c r="A29" s="332"/>
      <c r="B29" s="131"/>
      <c r="C29" s="333"/>
      <c r="D29" s="333"/>
      <c r="E29" s="351" t="s">
        <v>0</v>
      </c>
      <c r="F29" s="323" t="s">
        <v>28</v>
      </c>
      <c r="G29" s="323" t="s">
        <v>29</v>
      </c>
      <c r="H29" s="131"/>
      <c r="I29" s="131"/>
      <c r="J29" s="333"/>
      <c r="K29" s="351" t="s">
        <v>0</v>
      </c>
      <c r="L29" s="323" t="s">
        <v>30</v>
      </c>
      <c r="M29" s="323" t="s">
        <v>29</v>
      </c>
      <c r="N29" s="131" t="s">
        <v>4</v>
      </c>
      <c r="O29" s="131" t="s">
        <v>5</v>
      </c>
      <c r="P29" s="131" t="s">
        <v>6</v>
      </c>
      <c r="Q29" s="131" t="s">
        <v>7</v>
      </c>
      <c r="R29" s="131" t="s">
        <v>6</v>
      </c>
      <c r="S29" s="131" t="s">
        <v>8</v>
      </c>
      <c r="T29" s="131" t="s">
        <v>8</v>
      </c>
      <c r="U29" s="131" t="s">
        <v>7</v>
      </c>
      <c r="V29" s="131" t="s">
        <v>9</v>
      </c>
      <c r="W29" s="131" t="s">
        <v>10</v>
      </c>
      <c r="X29" s="131" t="s">
        <v>11</v>
      </c>
      <c r="Y29" s="131" t="s">
        <v>12</v>
      </c>
      <c r="Z29" s="340" t="s">
        <v>37</v>
      </c>
      <c r="AA29" s="340" t="s">
        <v>38</v>
      </c>
      <c r="AB29" s="338" t="s">
        <v>62</v>
      </c>
      <c r="AC29" s="338" t="s">
        <v>63</v>
      </c>
      <c r="AD29" s="338" t="s">
        <v>64</v>
      </c>
      <c r="AE29" s="338" t="s">
        <v>125</v>
      </c>
      <c r="AF29" s="319"/>
      <c r="AG29" s="319"/>
    </row>
    <row r="30" spans="1:33" ht="56.25" customHeight="1">
      <c r="A30" s="332"/>
      <c r="B30" s="155"/>
      <c r="C30" s="334"/>
      <c r="D30" s="334"/>
      <c r="E30" s="356"/>
      <c r="F30" s="155"/>
      <c r="G30" s="155"/>
      <c r="H30" s="155"/>
      <c r="I30" s="155"/>
      <c r="J30" s="334"/>
      <c r="K30" s="356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357"/>
      <c r="AA30" s="341"/>
      <c r="AB30" s="341"/>
      <c r="AC30" s="341"/>
      <c r="AD30" s="341"/>
      <c r="AE30" s="341"/>
      <c r="AF30" s="320"/>
      <c r="AG30" s="320"/>
    </row>
    <row r="31" spans="1:33" ht="85.5" customHeight="1">
      <c r="A31" s="358"/>
      <c r="B31" s="361" t="s">
        <v>52</v>
      </c>
      <c r="C31" s="362">
        <v>0.1</v>
      </c>
      <c r="D31" s="323" t="s">
        <v>53</v>
      </c>
      <c r="E31" s="323" t="s">
        <v>54</v>
      </c>
      <c r="F31" s="323">
        <v>3</v>
      </c>
      <c r="G31" s="323">
        <f>+F31+1</f>
        <v>4</v>
      </c>
      <c r="H31" s="7" t="s">
        <v>55</v>
      </c>
      <c r="I31" s="1">
        <v>50</v>
      </c>
      <c r="J31" s="5" t="s">
        <v>56</v>
      </c>
      <c r="K31" s="5" t="s">
        <v>57</v>
      </c>
      <c r="L31" s="6">
        <v>0</v>
      </c>
      <c r="M31" s="6">
        <v>65</v>
      </c>
      <c r="N31" s="14"/>
      <c r="O31" s="14"/>
      <c r="P31" s="14"/>
      <c r="Q31" s="14"/>
      <c r="R31" s="17"/>
      <c r="S31" s="25">
        <f>150000000-S32</f>
        <v>110306000</v>
      </c>
      <c r="T31" s="14"/>
      <c r="U31" s="14"/>
      <c r="V31" s="14"/>
      <c r="W31" s="14"/>
      <c r="X31" s="14"/>
      <c r="Y31" s="14"/>
      <c r="Z31" s="14"/>
      <c r="AA31" s="14"/>
      <c r="AB31" s="17">
        <f>+S31</f>
        <v>110306000</v>
      </c>
      <c r="AC31" s="14"/>
      <c r="AD31" s="14"/>
      <c r="AE31" s="14"/>
      <c r="AF31" s="17">
        <f>+SUM(Z31:AE31)</f>
        <v>110306000</v>
      </c>
      <c r="AG31" s="12" t="s">
        <v>149</v>
      </c>
    </row>
    <row r="32" spans="1:33" ht="69" customHeight="1">
      <c r="A32" s="359"/>
      <c r="B32" s="361"/>
      <c r="C32" s="362"/>
      <c r="D32" s="323"/>
      <c r="E32" s="323"/>
      <c r="F32" s="323"/>
      <c r="G32" s="323"/>
      <c r="H32" s="5" t="s">
        <v>58</v>
      </c>
      <c r="I32" s="1">
        <v>20</v>
      </c>
      <c r="J32" s="5" t="s">
        <v>59</v>
      </c>
      <c r="K32" s="5" t="s">
        <v>57</v>
      </c>
      <c r="L32" s="6">
        <v>0</v>
      </c>
      <c r="M32" s="6">
        <v>2</v>
      </c>
      <c r="N32" s="14"/>
      <c r="O32" s="14"/>
      <c r="P32" s="14"/>
      <c r="Q32" s="14"/>
      <c r="R32" s="17"/>
      <c r="S32" s="25">
        <v>39694000</v>
      </c>
      <c r="T32" s="14"/>
      <c r="U32" s="14"/>
      <c r="V32" s="14"/>
      <c r="W32" s="14"/>
      <c r="X32" s="14"/>
      <c r="Y32" s="14"/>
      <c r="Z32" s="14"/>
      <c r="AA32" s="14"/>
      <c r="AB32" s="17">
        <f>+S32</f>
        <v>39694000</v>
      </c>
      <c r="AC32" s="14"/>
      <c r="AD32" s="14"/>
      <c r="AE32" s="14"/>
      <c r="AF32" s="17">
        <f>+SUM(Z32:AE32)</f>
        <v>39694000</v>
      </c>
      <c r="AG32" s="12" t="s">
        <v>149</v>
      </c>
    </row>
    <row r="33" spans="1:33" ht="58.5" customHeight="1">
      <c r="A33" s="359"/>
      <c r="B33" s="321"/>
      <c r="C33" s="329"/>
      <c r="D33" s="131"/>
      <c r="E33" s="131"/>
      <c r="F33" s="131"/>
      <c r="G33" s="131"/>
      <c r="H33" s="5" t="s">
        <v>60</v>
      </c>
      <c r="I33" s="1">
        <v>20</v>
      </c>
      <c r="J33" s="5" t="s">
        <v>128</v>
      </c>
      <c r="K33" s="7" t="s">
        <v>47</v>
      </c>
      <c r="L33" s="6">
        <v>3</v>
      </c>
      <c r="M33" s="6">
        <f>+L33+2</f>
        <v>5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7"/>
      <c r="AG33" s="12" t="s">
        <v>150</v>
      </c>
    </row>
    <row r="34" spans="1:33" ht="43.5" customHeight="1" thickBot="1">
      <c r="A34" s="360"/>
      <c r="B34" s="327"/>
      <c r="C34" s="330"/>
      <c r="D34" s="325"/>
      <c r="E34" s="325"/>
      <c r="F34" s="325"/>
      <c r="G34" s="325"/>
      <c r="H34" s="16" t="s">
        <v>49</v>
      </c>
      <c r="I34" s="15">
        <v>10</v>
      </c>
      <c r="J34" s="16" t="s">
        <v>45</v>
      </c>
      <c r="K34" s="16" t="s">
        <v>48</v>
      </c>
      <c r="L34" s="28">
        <v>3</v>
      </c>
      <c r="M34" s="28">
        <f>+L34+3</f>
        <v>6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12" t="s">
        <v>149</v>
      </c>
    </row>
    <row r="35" spans="1:33" ht="57" customHeight="1">
      <c r="A35" s="364"/>
      <c r="B35" s="326" t="s">
        <v>65</v>
      </c>
      <c r="C35" s="328">
        <v>0.3</v>
      </c>
      <c r="D35" s="363" t="s">
        <v>129</v>
      </c>
      <c r="E35" s="363" t="s">
        <v>66</v>
      </c>
      <c r="F35" s="363">
        <f>835+850+805</f>
        <v>2490</v>
      </c>
      <c r="G35" s="363">
        <f>+F35+470</f>
        <v>2960</v>
      </c>
      <c r="H35" s="9" t="s">
        <v>67</v>
      </c>
      <c r="I35" s="3">
        <v>10</v>
      </c>
      <c r="J35" s="9" t="s">
        <v>68</v>
      </c>
      <c r="K35" s="9" t="s">
        <v>69</v>
      </c>
      <c r="L35" s="4">
        <v>1</v>
      </c>
      <c r="M35" s="4">
        <f>+L35+1</f>
        <v>2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12" t="s">
        <v>151</v>
      </c>
    </row>
    <row r="36" spans="1:33" ht="73.5" customHeight="1">
      <c r="A36" s="359"/>
      <c r="B36" s="321"/>
      <c r="C36" s="329"/>
      <c r="D36" s="131"/>
      <c r="E36" s="131"/>
      <c r="F36" s="131"/>
      <c r="G36" s="131"/>
      <c r="H36" s="5" t="s">
        <v>70</v>
      </c>
      <c r="I36" s="1">
        <v>60</v>
      </c>
      <c r="J36" s="5" t="s">
        <v>129</v>
      </c>
      <c r="K36" s="5" t="s">
        <v>66</v>
      </c>
      <c r="L36" s="13">
        <v>2490</v>
      </c>
      <c r="M36" s="13">
        <f>+L36+470</f>
        <v>2960</v>
      </c>
      <c r="N36" s="14"/>
      <c r="O36" s="14"/>
      <c r="P36" s="14"/>
      <c r="Q36" s="14"/>
      <c r="R36" s="14"/>
      <c r="S36" s="25">
        <v>300000000</v>
      </c>
      <c r="T36" s="14"/>
      <c r="U36" s="14"/>
      <c r="V36" s="14"/>
      <c r="W36" s="14"/>
      <c r="X36" s="14"/>
      <c r="Y36" s="14"/>
      <c r="Z36" s="14"/>
      <c r="AA36" s="14"/>
      <c r="AB36" s="17">
        <f>+S36</f>
        <v>300000000</v>
      </c>
      <c r="AC36" s="14"/>
      <c r="AD36" s="14"/>
      <c r="AE36" s="14"/>
      <c r="AF36" s="17">
        <f>SUM(Z36:AE36)</f>
        <v>300000000</v>
      </c>
      <c r="AG36" s="12" t="s">
        <v>151</v>
      </c>
    </row>
    <row r="37" spans="1:33" ht="64.5" customHeight="1">
      <c r="A37" s="359"/>
      <c r="B37" s="321"/>
      <c r="C37" s="329"/>
      <c r="D37" s="131"/>
      <c r="E37" s="131"/>
      <c r="F37" s="131"/>
      <c r="G37" s="131"/>
      <c r="H37" s="5" t="s">
        <v>60</v>
      </c>
      <c r="I37" s="1">
        <v>20</v>
      </c>
      <c r="J37" s="5" t="s">
        <v>61</v>
      </c>
      <c r="K37" s="7" t="s">
        <v>47</v>
      </c>
      <c r="L37" s="6">
        <v>1</v>
      </c>
      <c r="M37" s="6">
        <f>+L37+1</f>
        <v>2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2" t="s">
        <v>152</v>
      </c>
    </row>
    <row r="38" spans="1:33" ht="49.5" customHeight="1" thickBot="1">
      <c r="A38" s="360"/>
      <c r="B38" s="327"/>
      <c r="C38" s="330"/>
      <c r="D38" s="325"/>
      <c r="E38" s="325"/>
      <c r="F38" s="325"/>
      <c r="G38" s="325"/>
      <c r="H38" s="16" t="s">
        <v>71</v>
      </c>
      <c r="I38" s="15">
        <v>10</v>
      </c>
      <c r="J38" s="16" t="s">
        <v>45</v>
      </c>
      <c r="K38" s="16" t="s">
        <v>48</v>
      </c>
      <c r="L38" s="28">
        <v>1</v>
      </c>
      <c r="M38" s="28">
        <v>1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12" t="s">
        <v>149</v>
      </c>
    </row>
    <row r="39" spans="1:33" ht="56.25" customHeight="1">
      <c r="A39" s="364"/>
      <c r="B39" s="326" t="s">
        <v>72</v>
      </c>
      <c r="C39" s="328">
        <v>0.3</v>
      </c>
      <c r="D39" s="363" t="s">
        <v>130</v>
      </c>
      <c r="E39" s="363" t="s">
        <v>66</v>
      </c>
      <c r="F39" s="365">
        <v>5798</v>
      </c>
      <c r="G39" s="365">
        <f>+F39+378</f>
        <v>6176</v>
      </c>
      <c r="H39" s="11" t="s">
        <v>73</v>
      </c>
      <c r="I39" s="10">
        <v>10</v>
      </c>
      <c r="J39" s="9" t="s">
        <v>68</v>
      </c>
      <c r="K39" s="9" t="s">
        <v>69</v>
      </c>
      <c r="L39" s="10">
        <v>1</v>
      </c>
      <c r="M39" s="10">
        <f>+L39+1</f>
        <v>2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2" t="s">
        <v>151</v>
      </c>
    </row>
    <row r="40" spans="1:33" ht="69" customHeight="1">
      <c r="A40" s="359"/>
      <c r="B40" s="321"/>
      <c r="C40" s="329"/>
      <c r="D40" s="131"/>
      <c r="E40" s="131"/>
      <c r="F40" s="131"/>
      <c r="G40" s="131"/>
      <c r="H40" s="12" t="s">
        <v>74</v>
      </c>
      <c r="I40" s="1">
        <v>60</v>
      </c>
      <c r="J40" s="5" t="s">
        <v>131</v>
      </c>
      <c r="K40" s="5" t="s">
        <v>132</v>
      </c>
      <c r="L40" s="13">
        <v>5798</v>
      </c>
      <c r="M40" s="13">
        <f>+L40+378</f>
        <v>6176</v>
      </c>
      <c r="N40" s="14"/>
      <c r="O40" s="14"/>
      <c r="P40" s="25">
        <v>500000000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7">
        <v>500000000</v>
      </c>
      <c r="AC40" s="14"/>
      <c r="AD40" s="14"/>
      <c r="AE40" s="14"/>
      <c r="AF40" s="17">
        <f>SUM(Z40:AE40)</f>
        <v>500000000</v>
      </c>
      <c r="AG40" s="12" t="s">
        <v>151</v>
      </c>
    </row>
    <row r="41" spans="1:33" ht="53.25" customHeight="1">
      <c r="A41" s="359"/>
      <c r="B41" s="321"/>
      <c r="C41" s="329"/>
      <c r="D41" s="131"/>
      <c r="E41" s="131"/>
      <c r="F41" s="131"/>
      <c r="G41" s="131"/>
      <c r="H41" s="5" t="s">
        <v>60</v>
      </c>
      <c r="I41" s="1">
        <v>20</v>
      </c>
      <c r="J41" s="5" t="s">
        <v>61</v>
      </c>
      <c r="K41" s="7" t="s">
        <v>47</v>
      </c>
      <c r="L41" s="1">
        <v>1</v>
      </c>
      <c r="M41" s="1">
        <f>+L41+1</f>
        <v>2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2" t="s">
        <v>152</v>
      </c>
    </row>
    <row r="42" spans="1:33" ht="45" customHeight="1" thickBot="1">
      <c r="A42" s="360"/>
      <c r="B42" s="327"/>
      <c r="C42" s="330"/>
      <c r="D42" s="325"/>
      <c r="E42" s="325"/>
      <c r="F42" s="325"/>
      <c r="G42" s="325"/>
      <c r="H42" s="16" t="s">
        <v>71</v>
      </c>
      <c r="I42" s="15">
        <v>10</v>
      </c>
      <c r="J42" s="16" t="s">
        <v>45</v>
      </c>
      <c r="K42" s="16" t="s">
        <v>48</v>
      </c>
      <c r="L42" s="28">
        <v>1</v>
      </c>
      <c r="M42" s="28">
        <v>1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12" t="s">
        <v>149</v>
      </c>
    </row>
    <row r="43" spans="1:33" ht="48" customHeight="1">
      <c r="A43" s="364"/>
      <c r="B43" s="326" t="s">
        <v>75</v>
      </c>
      <c r="C43" s="328">
        <v>0.3</v>
      </c>
      <c r="D43" s="363" t="s">
        <v>133</v>
      </c>
      <c r="E43" s="363" t="s">
        <v>66</v>
      </c>
      <c r="F43" s="365">
        <v>2969</v>
      </c>
      <c r="G43" s="365">
        <f>+F43+317</f>
        <v>3286</v>
      </c>
      <c r="H43" s="5" t="s">
        <v>76</v>
      </c>
      <c r="I43" s="10">
        <v>10</v>
      </c>
      <c r="J43" s="11" t="s">
        <v>77</v>
      </c>
      <c r="K43" s="11" t="s">
        <v>78</v>
      </c>
      <c r="L43" s="10">
        <v>1</v>
      </c>
      <c r="M43" s="10">
        <f>+L43+1</f>
        <v>2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2" t="s">
        <v>147</v>
      </c>
    </row>
    <row r="44" spans="1:33" ht="84" customHeight="1">
      <c r="A44" s="359"/>
      <c r="B44" s="321"/>
      <c r="C44" s="329"/>
      <c r="D44" s="131"/>
      <c r="E44" s="323"/>
      <c r="F44" s="131"/>
      <c r="G44" s="131"/>
      <c r="H44" s="12" t="s">
        <v>79</v>
      </c>
      <c r="I44" s="1">
        <v>60</v>
      </c>
      <c r="J44" s="5" t="s">
        <v>134</v>
      </c>
      <c r="K44" s="5" t="s">
        <v>80</v>
      </c>
      <c r="L44" s="13">
        <v>2969</v>
      </c>
      <c r="M44" s="13">
        <f>+L44+317</f>
        <v>3286</v>
      </c>
      <c r="N44" s="14"/>
      <c r="O44" s="14"/>
      <c r="P44" s="14"/>
      <c r="Q44" s="25">
        <v>200000000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7">
        <v>200000000</v>
      </c>
      <c r="AC44" s="14"/>
      <c r="AD44" s="14"/>
      <c r="AE44" s="14"/>
      <c r="AF44" s="17">
        <f>SUM(Z44:AE44)</f>
        <v>200000000</v>
      </c>
      <c r="AG44" s="12" t="s">
        <v>153</v>
      </c>
    </row>
    <row r="45" spans="1:33" ht="39.75" customHeight="1">
      <c r="A45" s="359"/>
      <c r="B45" s="321"/>
      <c r="C45" s="329"/>
      <c r="D45" s="131"/>
      <c r="E45" s="323"/>
      <c r="F45" s="131"/>
      <c r="G45" s="131"/>
      <c r="H45" s="5" t="s">
        <v>60</v>
      </c>
      <c r="I45" s="1">
        <v>20</v>
      </c>
      <c r="J45" s="5" t="s">
        <v>61</v>
      </c>
      <c r="K45" s="7" t="s">
        <v>47</v>
      </c>
      <c r="L45" s="1">
        <v>1</v>
      </c>
      <c r="M45" s="1">
        <f>+L45+1</f>
        <v>2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2" t="s">
        <v>154</v>
      </c>
    </row>
    <row r="46" spans="1:33" ht="46.5" customHeight="1" thickBot="1">
      <c r="A46" s="360"/>
      <c r="B46" s="327"/>
      <c r="C46" s="330"/>
      <c r="D46" s="325"/>
      <c r="E46" s="366"/>
      <c r="F46" s="325"/>
      <c r="G46" s="325"/>
      <c r="H46" s="16" t="s">
        <v>71</v>
      </c>
      <c r="I46" s="15">
        <v>10</v>
      </c>
      <c r="J46" s="16" t="s">
        <v>45</v>
      </c>
      <c r="K46" s="16" t="s">
        <v>48</v>
      </c>
      <c r="L46" s="28">
        <v>1</v>
      </c>
      <c r="M46" s="28">
        <v>1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12" t="s">
        <v>147</v>
      </c>
    </row>
    <row r="47" spans="1:33" ht="12.75" customHeight="1">
      <c r="A47" s="22" t="s">
        <v>15</v>
      </c>
      <c r="B47" s="192" t="s">
        <v>32</v>
      </c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</row>
    <row r="48" spans="1:33" ht="12.75" customHeight="1">
      <c r="A48" s="22" t="s">
        <v>16</v>
      </c>
      <c r="B48" s="192" t="s">
        <v>31</v>
      </c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</row>
    <row r="49" spans="1:33" ht="12.75" customHeight="1">
      <c r="A49" s="22" t="s">
        <v>17</v>
      </c>
      <c r="B49" s="192" t="s">
        <v>81</v>
      </c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</row>
    <row r="50" spans="1:33" ht="12.75" customHeight="1">
      <c r="A50" s="352" t="s">
        <v>18</v>
      </c>
      <c r="B50" s="345" t="s">
        <v>82</v>
      </c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7"/>
    </row>
    <row r="51" spans="1:33" ht="12.75" customHeight="1">
      <c r="A51" s="353"/>
      <c r="B51" s="348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50"/>
    </row>
    <row r="52" spans="1:33" ht="21" customHeight="1">
      <c r="A52" s="23" t="s">
        <v>19</v>
      </c>
      <c r="B52" s="335" t="s">
        <v>83</v>
      </c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7"/>
    </row>
    <row r="53" spans="1:33" ht="18.75" customHeight="1">
      <c r="A53" s="23" t="s">
        <v>20</v>
      </c>
      <c r="B53" s="335" t="s">
        <v>84</v>
      </c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7"/>
    </row>
    <row r="54" spans="1:33" ht="12.75" customHeight="1">
      <c r="A54" s="331" t="s">
        <v>26</v>
      </c>
      <c r="B54" s="131" t="s">
        <v>3</v>
      </c>
      <c r="C54" s="333" t="s">
        <v>2</v>
      </c>
      <c r="D54" s="333" t="s">
        <v>14</v>
      </c>
      <c r="E54" s="324" t="s">
        <v>1</v>
      </c>
      <c r="F54" s="324"/>
      <c r="G54" s="324"/>
      <c r="H54" s="323" t="s">
        <v>27</v>
      </c>
      <c r="I54" s="131" t="s">
        <v>2</v>
      </c>
      <c r="J54" s="333" t="s">
        <v>14</v>
      </c>
      <c r="K54" s="324" t="s">
        <v>1</v>
      </c>
      <c r="L54" s="324"/>
      <c r="M54" s="324"/>
      <c r="N54" s="131" t="s">
        <v>13</v>
      </c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338" t="s">
        <v>23</v>
      </c>
      <c r="AA54" s="339"/>
      <c r="AB54" s="339"/>
      <c r="AC54" s="339"/>
      <c r="AD54" s="339"/>
      <c r="AE54" s="339"/>
      <c r="AF54" s="318" t="s">
        <v>25</v>
      </c>
      <c r="AG54" s="318" t="s">
        <v>24</v>
      </c>
    </row>
    <row r="55" spans="1:33" ht="12.75">
      <c r="A55" s="332"/>
      <c r="B55" s="131"/>
      <c r="C55" s="333"/>
      <c r="D55" s="333"/>
      <c r="E55" s="351" t="s">
        <v>0</v>
      </c>
      <c r="F55" s="323" t="s">
        <v>28</v>
      </c>
      <c r="G55" s="323" t="s">
        <v>29</v>
      </c>
      <c r="H55" s="131"/>
      <c r="I55" s="131"/>
      <c r="J55" s="333"/>
      <c r="K55" s="351" t="s">
        <v>0</v>
      </c>
      <c r="L55" s="323" t="s">
        <v>30</v>
      </c>
      <c r="M55" s="323" t="s">
        <v>29</v>
      </c>
      <c r="N55" s="131" t="s">
        <v>4</v>
      </c>
      <c r="O55" s="131" t="s">
        <v>5</v>
      </c>
      <c r="P55" s="131" t="s">
        <v>6</v>
      </c>
      <c r="Q55" s="131" t="s">
        <v>7</v>
      </c>
      <c r="R55" s="131" t="s">
        <v>6</v>
      </c>
      <c r="S55" s="131" t="s">
        <v>8</v>
      </c>
      <c r="T55" s="131" t="s">
        <v>8</v>
      </c>
      <c r="U55" s="131" t="s">
        <v>7</v>
      </c>
      <c r="V55" s="131" t="s">
        <v>9</v>
      </c>
      <c r="W55" s="131" t="s">
        <v>10</v>
      </c>
      <c r="X55" s="131" t="s">
        <v>11</v>
      </c>
      <c r="Y55" s="131" t="s">
        <v>12</v>
      </c>
      <c r="Z55" s="340" t="s">
        <v>37</v>
      </c>
      <c r="AA55" s="340" t="s">
        <v>38</v>
      </c>
      <c r="AB55" s="338" t="s">
        <v>62</v>
      </c>
      <c r="AC55" s="338" t="s">
        <v>63</v>
      </c>
      <c r="AD55" s="338" t="s">
        <v>64</v>
      </c>
      <c r="AE55" s="338" t="s">
        <v>125</v>
      </c>
      <c r="AF55" s="319"/>
      <c r="AG55" s="319"/>
    </row>
    <row r="56" spans="1:33" ht="58.5" customHeight="1" thickBot="1">
      <c r="A56" s="332"/>
      <c r="B56" s="131"/>
      <c r="C56" s="333"/>
      <c r="D56" s="333"/>
      <c r="E56" s="351"/>
      <c r="F56" s="131"/>
      <c r="G56" s="131"/>
      <c r="H56" s="131"/>
      <c r="I56" s="131"/>
      <c r="J56" s="333"/>
      <c r="K56" s="35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341"/>
      <c r="AA56" s="341"/>
      <c r="AB56" s="341"/>
      <c r="AC56" s="341"/>
      <c r="AD56" s="341"/>
      <c r="AE56" s="341"/>
      <c r="AF56" s="320"/>
      <c r="AG56" s="320"/>
    </row>
    <row r="57" spans="1:33" ht="94.5" customHeight="1">
      <c r="A57" s="358"/>
      <c r="B57" s="368" t="s">
        <v>85</v>
      </c>
      <c r="C57" s="131">
        <v>100</v>
      </c>
      <c r="D57" s="321" t="s">
        <v>86</v>
      </c>
      <c r="E57" s="321" t="s">
        <v>87</v>
      </c>
      <c r="F57" s="131">
        <v>100</v>
      </c>
      <c r="G57" s="131">
        <v>100</v>
      </c>
      <c r="H57" s="7" t="s">
        <v>88</v>
      </c>
      <c r="I57" s="1">
        <v>10</v>
      </c>
      <c r="J57" s="7" t="s">
        <v>89</v>
      </c>
      <c r="K57" s="7" t="s">
        <v>90</v>
      </c>
      <c r="L57" s="6">
        <v>1</v>
      </c>
      <c r="M57" s="6">
        <v>1</v>
      </c>
      <c r="N57" s="25">
        <v>114430750646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9" t="s">
        <v>155</v>
      </c>
    </row>
    <row r="58" spans="1:33" ht="96.75" customHeight="1">
      <c r="A58" s="359"/>
      <c r="B58" s="357"/>
      <c r="C58" s="324"/>
      <c r="D58" s="370"/>
      <c r="E58" s="370"/>
      <c r="F58" s="131"/>
      <c r="G58" s="131"/>
      <c r="H58" s="7" t="s">
        <v>91</v>
      </c>
      <c r="I58" s="1">
        <v>70</v>
      </c>
      <c r="J58" s="7" t="s">
        <v>92</v>
      </c>
      <c r="K58" s="7" t="s">
        <v>87</v>
      </c>
      <c r="L58" s="6">
        <v>100</v>
      </c>
      <c r="M58" s="6">
        <v>100</v>
      </c>
      <c r="N58" s="25">
        <v>8476351899.703704</v>
      </c>
      <c r="O58" s="25">
        <v>8476351899.703704</v>
      </c>
      <c r="P58" s="25">
        <v>8476351899.703704</v>
      </c>
      <c r="Q58" s="25">
        <v>8476351899.703704</v>
      </c>
      <c r="R58" s="25">
        <v>8476351899.703704</v>
      </c>
      <c r="S58" s="25">
        <v>12714527849.555555</v>
      </c>
      <c r="T58" s="25">
        <v>8476351899.703704</v>
      </c>
      <c r="U58" s="25">
        <v>8476351899.703704</v>
      </c>
      <c r="V58" s="25">
        <v>8476351899.703704</v>
      </c>
      <c r="W58" s="25">
        <v>8476351899.703704</v>
      </c>
      <c r="X58" s="25">
        <v>8476351899.703704</v>
      </c>
      <c r="Y58" s="25">
        <v>16952703799.407408</v>
      </c>
      <c r="Z58" s="14"/>
      <c r="AA58" s="14"/>
      <c r="AB58" s="17">
        <v>94668574012</v>
      </c>
      <c r="AC58" s="17">
        <v>19545515279</v>
      </c>
      <c r="AD58" s="17">
        <v>216661355</v>
      </c>
      <c r="AE58" s="14"/>
      <c r="AF58" s="17">
        <f>SUM(Z58:AE58)</f>
        <v>114430750646</v>
      </c>
      <c r="AG58" s="19" t="s">
        <v>155</v>
      </c>
    </row>
    <row r="59" spans="1:33" ht="64.5" thickBot="1">
      <c r="A59" s="367"/>
      <c r="B59" s="369"/>
      <c r="C59" s="324"/>
      <c r="D59" s="370"/>
      <c r="E59" s="370"/>
      <c r="F59" s="131"/>
      <c r="G59" s="131"/>
      <c r="H59" s="7" t="s">
        <v>93</v>
      </c>
      <c r="I59" s="1">
        <v>20</v>
      </c>
      <c r="J59" s="7" t="s">
        <v>94</v>
      </c>
      <c r="K59" s="7" t="s">
        <v>95</v>
      </c>
      <c r="L59" s="6">
        <v>12</v>
      </c>
      <c r="M59" s="6">
        <v>12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9" t="s">
        <v>155</v>
      </c>
    </row>
    <row r="60" spans="1:33" ht="19.5" customHeight="1">
      <c r="A60" s="23" t="s">
        <v>19</v>
      </c>
      <c r="B60" s="335" t="s">
        <v>96</v>
      </c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7"/>
    </row>
    <row r="61" spans="1:33" ht="19.5" customHeight="1">
      <c r="A61" s="23" t="s">
        <v>20</v>
      </c>
      <c r="B61" s="335" t="s">
        <v>97</v>
      </c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7"/>
    </row>
    <row r="62" spans="1:33" ht="12.75">
      <c r="A62" s="331" t="s">
        <v>26</v>
      </c>
      <c r="B62" s="131" t="s">
        <v>3</v>
      </c>
      <c r="C62" s="333" t="s">
        <v>2</v>
      </c>
      <c r="D62" s="333" t="s">
        <v>14</v>
      </c>
      <c r="E62" s="324" t="s">
        <v>1</v>
      </c>
      <c r="F62" s="324"/>
      <c r="G62" s="324"/>
      <c r="H62" s="323" t="s">
        <v>27</v>
      </c>
      <c r="I62" s="131" t="s">
        <v>2</v>
      </c>
      <c r="J62" s="333" t="s">
        <v>14</v>
      </c>
      <c r="K62" s="324" t="s">
        <v>1</v>
      </c>
      <c r="L62" s="324"/>
      <c r="M62" s="324"/>
      <c r="N62" s="131" t="s">
        <v>13</v>
      </c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338" t="s">
        <v>23</v>
      </c>
      <c r="AA62" s="339"/>
      <c r="AB62" s="339"/>
      <c r="AC62" s="339"/>
      <c r="AD62" s="339"/>
      <c r="AE62" s="339"/>
      <c r="AF62" s="318" t="s">
        <v>25</v>
      </c>
      <c r="AG62" s="318" t="s">
        <v>24</v>
      </c>
    </row>
    <row r="63" spans="1:33" ht="12.75">
      <c r="A63" s="332"/>
      <c r="B63" s="131"/>
      <c r="C63" s="333"/>
      <c r="D63" s="333"/>
      <c r="E63" s="351" t="s">
        <v>0</v>
      </c>
      <c r="F63" s="323" t="s">
        <v>28</v>
      </c>
      <c r="G63" s="323" t="s">
        <v>29</v>
      </c>
      <c r="H63" s="131"/>
      <c r="I63" s="131"/>
      <c r="J63" s="333"/>
      <c r="K63" s="351" t="s">
        <v>0</v>
      </c>
      <c r="L63" s="323" t="s">
        <v>30</v>
      </c>
      <c r="M63" s="323" t="s">
        <v>29</v>
      </c>
      <c r="N63" s="131" t="s">
        <v>4</v>
      </c>
      <c r="O63" s="131" t="s">
        <v>5</v>
      </c>
      <c r="P63" s="131" t="s">
        <v>6</v>
      </c>
      <c r="Q63" s="131" t="s">
        <v>7</v>
      </c>
      <c r="R63" s="131" t="s">
        <v>6</v>
      </c>
      <c r="S63" s="131" t="s">
        <v>8</v>
      </c>
      <c r="T63" s="131" t="s">
        <v>8</v>
      </c>
      <c r="U63" s="131" t="s">
        <v>7</v>
      </c>
      <c r="V63" s="131" t="s">
        <v>9</v>
      </c>
      <c r="W63" s="131" t="s">
        <v>10</v>
      </c>
      <c r="X63" s="131" t="s">
        <v>11</v>
      </c>
      <c r="Y63" s="131" t="s">
        <v>12</v>
      </c>
      <c r="Z63" s="340" t="s">
        <v>37</v>
      </c>
      <c r="AA63" s="340" t="s">
        <v>38</v>
      </c>
      <c r="AB63" s="338" t="s">
        <v>62</v>
      </c>
      <c r="AC63" s="338" t="s">
        <v>63</v>
      </c>
      <c r="AD63" s="338" t="s">
        <v>64</v>
      </c>
      <c r="AE63" s="338" t="s">
        <v>125</v>
      </c>
      <c r="AF63" s="319"/>
      <c r="AG63" s="319"/>
    </row>
    <row r="64" spans="1:33" ht="63" customHeight="1">
      <c r="A64" s="332"/>
      <c r="B64" s="155"/>
      <c r="C64" s="334"/>
      <c r="D64" s="334"/>
      <c r="E64" s="356"/>
      <c r="F64" s="155"/>
      <c r="G64" s="155"/>
      <c r="H64" s="155"/>
      <c r="I64" s="155"/>
      <c r="J64" s="334"/>
      <c r="K64" s="356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357"/>
      <c r="AA64" s="341"/>
      <c r="AB64" s="341"/>
      <c r="AC64" s="341"/>
      <c r="AD64" s="341"/>
      <c r="AE64" s="341"/>
      <c r="AF64" s="320"/>
      <c r="AG64" s="320"/>
    </row>
    <row r="65" spans="1:33" ht="51">
      <c r="A65" s="358"/>
      <c r="B65" s="323" t="s">
        <v>98</v>
      </c>
      <c r="C65" s="333">
        <v>100</v>
      </c>
      <c r="D65" s="131">
        <v>50</v>
      </c>
      <c r="E65" s="321" t="s">
        <v>99</v>
      </c>
      <c r="F65" s="131">
        <v>3</v>
      </c>
      <c r="G65" s="131">
        <f>+F65+2</f>
        <v>5</v>
      </c>
      <c r="H65" s="7" t="s">
        <v>88</v>
      </c>
      <c r="I65" s="1">
        <v>10</v>
      </c>
      <c r="J65" s="7" t="s">
        <v>89</v>
      </c>
      <c r="K65" s="7" t="s">
        <v>90</v>
      </c>
      <c r="L65" s="6">
        <v>1</v>
      </c>
      <c r="M65" s="6">
        <v>1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9" t="s">
        <v>155</v>
      </c>
    </row>
    <row r="66" spans="1:33" ht="51">
      <c r="A66" s="359"/>
      <c r="B66" s="131"/>
      <c r="C66" s="333"/>
      <c r="D66" s="131"/>
      <c r="E66" s="321"/>
      <c r="F66" s="131"/>
      <c r="G66" s="131"/>
      <c r="H66" s="7" t="s">
        <v>100</v>
      </c>
      <c r="I66" s="1">
        <v>10</v>
      </c>
      <c r="J66" s="7" t="s">
        <v>101</v>
      </c>
      <c r="K66" s="7" t="s">
        <v>102</v>
      </c>
      <c r="L66" s="6">
        <v>1</v>
      </c>
      <c r="M66" s="6">
        <v>1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9" t="s">
        <v>155</v>
      </c>
    </row>
    <row r="67" spans="1:33" ht="76.5" customHeight="1">
      <c r="A67" s="359"/>
      <c r="B67" s="131"/>
      <c r="C67" s="333"/>
      <c r="D67" s="131"/>
      <c r="E67" s="321"/>
      <c r="F67" s="131"/>
      <c r="G67" s="131"/>
      <c r="H67" s="5" t="s">
        <v>135</v>
      </c>
      <c r="I67" s="1">
        <v>20</v>
      </c>
      <c r="J67" s="7" t="s">
        <v>103</v>
      </c>
      <c r="K67" s="7" t="s">
        <v>104</v>
      </c>
      <c r="L67" s="6">
        <v>100</v>
      </c>
      <c r="M67" s="6">
        <v>100</v>
      </c>
      <c r="N67" s="14"/>
      <c r="O67" s="14"/>
      <c r="P67" s="25">
        <v>500000000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7">
        <v>500000000</v>
      </c>
      <c r="AC67" s="14"/>
      <c r="AD67" s="14"/>
      <c r="AE67" s="14"/>
      <c r="AF67" s="17">
        <f>+SUM(Z67:AE67)</f>
        <v>500000000</v>
      </c>
      <c r="AG67" s="19" t="s">
        <v>155</v>
      </c>
    </row>
    <row r="68" spans="1:33" ht="98.25" customHeight="1">
      <c r="A68" s="359"/>
      <c r="B68" s="131"/>
      <c r="C68" s="333"/>
      <c r="D68" s="131"/>
      <c r="E68" s="321"/>
      <c r="F68" s="131"/>
      <c r="G68" s="131"/>
      <c r="H68" s="5" t="s">
        <v>105</v>
      </c>
      <c r="I68" s="1">
        <v>20</v>
      </c>
      <c r="J68" s="5" t="s">
        <v>106</v>
      </c>
      <c r="K68" s="5" t="s">
        <v>107</v>
      </c>
      <c r="L68" s="6">
        <v>0</v>
      </c>
      <c r="M68" s="6">
        <v>1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9" t="s">
        <v>155</v>
      </c>
    </row>
    <row r="69" spans="1:33" ht="63.75">
      <c r="A69" s="367"/>
      <c r="B69" s="131"/>
      <c r="C69" s="333"/>
      <c r="D69" s="324"/>
      <c r="E69" s="370"/>
      <c r="F69" s="131"/>
      <c r="G69" s="131"/>
      <c r="H69" s="7" t="s">
        <v>108</v>
      </c>
      <c r="I69" s="1">
        <v>20</v>
      </c>
      <c r="J69" s="7" t="s">
        <v>94</v>
      </c>
      <c r="K69" s="7" t="s">
        <v>95</v>
      </c>
      <c r="L69" s="6">
        <v>12</v>
      </c>
      <c r="M69" s="6">
        <v>12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9" t="s">
        <v>155</v>
      </c>
    </row>
    <row r="70" spans="1:33" ht="12.75">
      <c r="A70" s="22" t="s">
        <v>17</v>
      </c>
      <c r="B70" s="192" t="s">
        <v>109</v>
      </c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4"/>
    </row>
    <row r="71" spans="1:33" ht="12.75">
      <c r="A71" s="352" t="s">
        <v>18</v>
      </c>
      <c r="B71" s="345" t="s">
        <v>110</v>
      </c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7"/>
    </row>
    <row r="72" spans="1:33" ht="12.75">
      <c r="A72" s="353"/>
      <c r="B72" s="348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50"/>
    </row>
    <row r="73" spans="1:33" ht="22.5" customHeight="1">
      <c r="A73" s="23" t="s">
        <v>19</v>
      </c>
      <c r="B73" s="335" t="s">
        <v>111</v>
      </c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7"/>
    </row>
    <row r="74" spans="1:33" ht="22.5" customHeight="1">
      <c r="A74" s="23" t="s">
        <v>20</v>
      </c>
      <c r="B74" s="335" t="s">
        <v>112</v>
      </c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7"/>
    </row>
    <row r="75" spans="1:33" ht="12.75">
      <c r="A75" s="331" t="s">
        <v>26</v>
      </c>
      <c r="B75" s="131" t="s">
        <v>3</v>
      </c>
      <c r="C75" s="333" t="s">
        <v>2</v>
      </c>
      <c r="D75" s="333" t="s">
        <v>14</v>
      </c>
      <c r="E75" s="324" t="s">
        <v>1</v>
      </c>
      <c r="F75" s="324"/>
      <c r="G75" s="324"/>
      <c r="H75" s="323" t="s">
        <v>27</v>
      </c>
      <c r="I75" s="131" t="s">
        <v>2</v>
      </c>
      <c r="J75" s="333" t="s">
        <v>14</v>
      </c>
      <c r="K75" s="324" t="s">
        <v>1</v>
      </c>
      <c r="L75" s="324"/>
      <c r="M75" s="324"/>
      <c r="N75" s="131" t="s">
        <v>13</v>
      </c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338" t="s">
        <v>23</v>
      </c>
      <c r="AA75" s="339"/>
      <c r="AB75" s="339"/>
      <c r="AC75" s="339"/>
      <c r="AD75" s="339"/>
      <c r="AE75" s="339"/>
      <c r="AF75" s="318" t="s">
        <v>25</v>
      </c>
      <c r="AG75" s="318" t="s">
        <v>24</v>
      </c>
    </row>
    <row r="76" spans="1:33" ht="12.75">
      <c r="A76" s="332"/>
      <c r="B76" s="131"/>
      <c r="C76" s="333"/>
      <c r="D76" s="333"/>
      <c r="E76" s="351" t="s">
        <v>0</v>
      </c>
      <c r="F76" s="323" t="s">
        <v>28</v>
      </c>
      <c r="G76" s="323" t="s">
        <v>29</v>
      </c>
      <c r="H76" s="131"/>
      <c r="I76" s="131"/>
      <c r="J76" s="333"/>
      <c r="K76" s="351" t="s">
        <v>0</v>
      </c>
      <c r="L76" s="323" t="s">
        <v>30</v>
      </c>
      <c r="M76" s="323" t="s">
        <v>29</v>
      </c>
      <c r="N76" s="131" t="s">
        <v>4</v>
      </c>
      <c r="O76" s="131" t="s">
        <v>5</v>
      </c>
      <c r="P76" s="131" t="s">
        <v>6</v>
      </c>
      <c r="Q76" s="131" t="s">
        <v>7</v>
      </c>
      <c r="R76" s="131" t="s">
        <v>6</v>
      </c>
      <c r="S76" s="131" t="s">
        <v>8</v>
      </c>
      <c r="T76" s="131" t="s">
        <v>8</v>
      </c>
      <c r="U76" s="131" t="s">
        <v>7</v>
      </c>
      <c r="V76" s="131" t="s">
        <v>9</v>
      </c>
      <c r="W76" s="131" t="s">
        <v>10</v>
      </c>
      <c r="X76" s="131" t="s">
        <v>11</v>
      </c>
      <c r="Y76" s="131" t="s">
        <v>12</v>
      </c>
      <c r="Z76" s="340" t="s">
        <v>37</v>
      </c>
      <c r="AA76" s="340" t="s">
        <v>38</v>
      </c>
      <c r="AB76" s="338" t="s">
        <v>62</v>
      </c>
      <c r="AC76" s="338" t="s">
        <v>63</v>
      </c>
      <c r="AD76" s="338" t="s">
        <v>64</v>
      </c>
      <c r="AE76" s="338" t="s">
        <v>125</v>
      </c>
      <c r="AF76" s="319"/>
      <c r="AG76" s="319"/>
    </row>
    <row r="77" spans="1:33" ht="60.75" customHeight="1">
      <c r="A77" s="332"/>
      <c r="B77" s="131"/>
      <c r="C77" s="333"/>
      <c r="D77" s="333"/>
      <c r="E77" s="351"/>
      <c r="F77" s="131"/>
      <c r="G77" s="131"/>
      <c r="H77" s="131"/>
      <c r="I77" s="131"/>
      <c r="J77" s="333"/>
      <c r="K77" s="35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341"/>
      <c r="AA77" s="341"/>
      <c r="AB77" s="341"/>
      <c r="AC77" s="341"/>
      <c r="AD77" s="341"/>
      <c r="AE77" s="341"/>
      <c r="AF77" s="320"/>
      <c r="AG77" s="320"/>
    </row>
    <row r="78" spans="1:33" ht="84" customHeight="1">
      <c r="A78" s="323"/>
      <c r="B78" s="323" t="s">
        <v>113</v>
      </c>
      <c r="C78" s="323">
        <v>100</v>
      </c>
      <c r="D78" s="323" t="s">
        <v>114</v>
      </c>
      <c r="E78" s="323" t="s">
        <v>115</v>
      </c>
      <c r="F78" s="323">
        <v>0</v>
      </c>
      <c r="G78" s="323">
        <v>1</v>
      </c>
      <c r="H78" s="5" t="s">
        <v>136</v>
      </c>
      <c r="I78" s="1">
        <v>70</v>
      </c>
      <c r="J78" s="5" t="s">
        <v>138</v>
      </c>
      <c r="K78" s="5" t="s">
        <v>137</v>
      </c>
      <c r="L78" s="6">
        <v>2</v>
      </c>
      <c r="M78" s="6">
        <f>+L78+1</f>
        <v>3</v>
      </c>
      <c r="N78" s="14"/>
      <c r="O78" s="14"/>
      <c r="P78" s="14"/>
      <c r="Q78" s="14"/>
      <c r="R78" s="14"/>
      <c r="S78" s="14"/>
      <c r="T78" s="25">
        <v>304046922</v>
      </c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7">
        <v>304046922</v>
      </c>
      <c r="AF78" s="17">
        <f>SUM(Z78:AE78)</f>
        <v>304046922</v>
      </c>
      <c r="AG78" s="19" t="s">
        <v>156</v>
      </c>
    </row>
    <row r="79" spans="1:33" ht="63.75">
      <c r="A79" s="323"/>
      <c r="B79" s="323"/>
      <c r="C79" s="323"/>
      <c r="D79" s="323"/>
      <c r="E79" s="323"/>
      <c r="F79" s="323"/>
      <c r="G79" s="323"/>
      <c r="H79" s="5" t="s">
        <v>116</v>
      </c>
      <c r="I79" s="1">
        <v>20</v>
      </c>
      <c r="J79" s="5" t="s">
        <v>117</v>
      </c>
      <c r="K79" s="5" t="s">
        <v>118</v>
      </c>
      <c r="L79" s="6">
        <v>0</v>
      </c>
      <c r="M79" s="6">
        <v>1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9" t="s">
        <v>154</v>
      </c>
    </row>
    <row r="80" spans="1:33" ht="53.25" customHeight="1">
      <c r="A80" s="323"/>
      <c r="B80" s="323"/>
      <c r="C80" s="323"/>
      <c r="D80" s="323"/>
      <c r="E80" s="323"/>
      <c r="F80" s="323"/>
      <c r="G80" s="323"/>
      <c r="H80" s="5" t="s">
        <v>119</v>
      </c>
      <c r="I80" s="8">
        <v>10</v>
      </c>
      <c r="J80" s="5" t="s">
        <v>45</v>
      </c>
      <c r="K80" s="5" t="s">
        <v>48</v>
      </c>
      <c r="L80" s="6">
        <v>0</v>
      </c>
      <c r="M80" s="6">
        <v>1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9" t="s">
        <v>156</v>
      </c>
    </row>
    <row r="81" spans="1:33" ht="24" customHeight="1">
      <c r="A81" s="23" t="s">
        <v>19</v>
      </c>
      <c r="B81" s="335" t="s">
        <v>120</v>
      </c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7"/>
    </row>
    <row r="82" spans="1:33" ht="24.75" customHeight="1">
      <c r="A82" s="23" t="s">
        <v>20</v>
      </c>
      <c r="B82" s="335" t="s">
        <v>121</v>
      </c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7"/>
    </row>
    <row r="83" spans="1:33" ht="12.75" customHeight="1">
      <c r="A83" s="331" t="s">
        <v>26</v>
      </c>
      <c r="B83" s="131" t="s">
        <v>3</v>
      </c>
      <c r="C83" s="333" t="s">
        <v>2</v>
      </c>
      <c r="D83" s="333" t="s">
        <v>14</v>
      </c>
      <c r="E83" s="324" t="s">
        <v>1</v>
      </c>
      <c r="F83" s="324"/>
      <c r="G83" s="324"/>
      <c r="H83" s="323" t="s">
        <v>27</v>
      </c>
      <c r="I83" s="131" t="s">
        <v>2</v>
      </c>
      <c r="J83" s="333" t="s">
        <v>14</v>
      </c>
      <c r="K83" s="324" t="s">
        <v>1</v>
      </c>
      <c r="L83" s="324"/>
      <c r="M83" s="324"/>
      <c r="N83" s="131" t="s">
        <v>13</v>
      </c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338" t="s">
        <v>23</v>
      </c>
      <c r="AA83" s="339"/>
      <c r="AB83" s="339"/>
      <c r="AC83" s="339"/>
      <c r="AD83" s="339"/>
      <c r="AE83" s="339"/>
      <c r="AF83" s="318" t="s">
        <v>25</v>
      </c>
      <c r="AG83" s="318" t="s">
        <v>24</v>
      </c>
    </row>
    <row r="84" spans="1:33" ht="12.75">
      <c r="A84" s="332"/>
      <c r="B84" s="131"/>
      <c r="C84" s="333"/>
      <c r="D84" s="333"/>
      <c r="E84" s="351" t="s">
        <v>0</v>
      </c>
      <c r="F84" s="323" t="s">
        <v>28</v>
      </c>
      <c r="G84" s="323" t="s">
        <v>29</v>
      </c>
      <c r="H84" s="131"/>
      <c r="I84" s="131"/>
      <c r="J84" s="333"/>
      <c r="K84" s="351" t="s">
        <v>0</v>
      </c>
      <c r="L84" s="323" t="s">
        <v>30</v>
      </c>
      <c r="M84" s="323" t="s">
        <v>29</v>
      </c>
      <c r="N84" s="131" t="s">
        <v>4</v>
      </c>
      <c r="O84" s="131" t="s">
        <v>5</v>
      </c>
      <c r="P84" s="131" t="s">
        <v>6</v>
      </c>
      <c r="Q84" s="131" t="s">
        <v>7</v>
      </c>
      <c r="R84" s="131" t="s">
        <v>6</v>
      </c>
      <c r="S84" s="131" t="s">
        <v>8</v>
      </c>
      <c r="T84" s="131" t="s">
        <v>8</v>
      </c>
      <c r="U84" s="131" t="s">
        <v>7</v>
      </c>
      <c r="V84" s="131" t="s">
        <v>9</v>
      </c>
      <c r="W84" s="131" t="s">
        <v>10</v>
      </c>
      <c r="X84" s="131" t="s">
        <v>11</v>
      </c>
      <c r="Y84" s="131" t="s">
        <v>12</v>
      </c>
      <c r="Z84" s="340" t="s">
        <v>37</v>
      </c>
      <c r="AA84" s="340" t="s">
        <v>38</v>
      </c>
      <c r="AB84" s="338" t="s">
        <v>62</v>
      </c>
      <c r="AC84" s="338" t="s">
        <v>63</v>
      </c>
      <c r="AD84" s="338" t="s">
        <v>64</v>
      </c>
      <c r="AE84" s="338" t="s">
        <v>125</v>
      </c>
      <c r="AF84" s="319"/>
      <c r="AG84" s="319"/>
    </row>
    <row r="85" spans="1:33" ht="60.75" customHeight="1">
      <c r="A85" s="332"/>
      <c r="B85" s="155"/>
      <c r="C85" s="334"/>
      <c r="D85" s="334"/>
      <c r="E85" s="356"/>
      <c r="F85" s="155"/>
      <c r="G85" s="155"/>
      <c r="H85" s="155"/>
      <c r="I85" s="155"/>
      <c r="J85" s="334"/>
      <c r="K85" s="356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357"/>
      <c r="AA85" s="341"/>
      <c r="AB85" s="341"/>
      <c r="AC85" s="341"/>
      <c r="AD85" s="341"/>
      <c r="AE85" s="341"/>
      <c r="AF85" s="320"/>
      <c r="AG85" s="320"/>
    </row>
    <row r="86" spans="1:33" ht="78" customHeight="1">
      <c r="A86" s="323"/>
      <c r="B86" s="323" t="s">
        <v>124</v>
      </c>
      <c r="C86" s="323">
        <v>100</v>
      </c>
      <c r="D86" s="323" t="s">
        <v>122</v>
      </c>
      <c r="E86" s="323" t="s">
        <v>123</v>
      </c>
      <c r="F86" s="323">
        <v>3</v>
      </c>
      <c r="G86" s="323">
        <f>+F86+1</f>
        <v>4</v>
      </c>
      <c r="H86" s="5" t="s">
        <v>139</v>
      </c>
      <c r="I86" s="1">
        <v>70</v>
      </c>
      <c r="J86" s="5" t="s">
        <v>140</v>
      </c>
      <c r="K86" s="5" t="s">
        <v>141</v>
      </c>
      <c r="L86" s="6">
        <v>3</v>
      </c>
      <c r="M86" s="6">
        <f>+L86+1</f>
        <v>4</v>
      </c>
      <c r="N86" s="14"/>
      <c r="O86" s="14"/>
      <c r="P86" s="14"/>
      <c r="Q86" s="14"/>
      <c r="R86" s="14"/>
      <c r="S86" s="14"/>
      <c r="T86" s="25">
        <v>18807026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7">
        <v>18807026</v>
      </c>
      <c r="AF86" s="17">
        <f>SUM(Z86:AE86)</f>
        <v>18807026</v>
      </c>
      <c r="AG86" s="19" t="s">
        <v>156</v>
      </c>
    </row>
    <row r="87" spans="1:33" ht="69" customHeight="1">
      <c r="A87" s="323"/>
      <c r="B87" s="323"/>
      <c r="C87" s="323"/>
      <c r="D87" s="323"/>
      <c r="E87" s="323"/>
      <c r="F87" s="323"/>
      <c r="G87" s="323"/>
      <c r="H87" s="5" t="s">
        <v>116</v>
      </c>
      <c r="I87" s="1">
        <v>20</v>
      </c>
      <c r="J87" s="5" t="s">
        <v>117</v>
      </c>
      <c r="K87" s="5" t="s">
        <v>118</v>
      </c>
      <c r="L87" s="6">
        <v>3</v>
      </c>
      <c r="M87" s="6">
        <f>+L87+1</f>
        <v>4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9" t="s">
        <v>154</v>
      </c>
    </row>
    <row r="88" spans="1:33" ht="42.75" customHeight="1">
      <c r="A88" s="323"/>
      <c r="B88" s="323"/>
      <c r="C88" s="323"/>
      <c r="D88" s="323"/>
      <c r="E88" s="323"/>
      <c r="F88" s="323"/>
      <c r="G88" s="323"/>
      <c r="H88" s="5" t="s">
        <v>119</v>
      </c>
      <c r="I88" s="8">
        <v>10</v>
      </c>
      <c r="J88" s="5" t="s">
        <v>45</v>
      </c>
      <c r="K88" s="5" t="s">
        <v>48</v>
      </c>
      <c r="L88" s="6">
        <v>1</v>
      </c>
      <c r="M88" s="6">
        <v>1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9"/>
    </row>
    <row r="89" spans="1:33" ht="18" customHeight="1">
      <c r="A89" s="31" t="s">
        <v>16</v>
      </c>
      <c r="B89" s="263" t="s">
        <v>157</v>
      </c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5"/>
      <c r="AG89" s="19"/>
    </row>
    <row r="90" spans="1:33" ht="24.75" customHeight="1">
      <c r="A90" s="32" t="s">
        <v>17</v>
      </c>
      <c r="B90" s="263" t="s">
        <v>158</v>
      </c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5"/>
      <c r="AG90" s="19"/>
    </row>
    <row r="91" spans="1:33" ht="13.5">
      <c r="A91" s="310" t="s">
        <v>18</v>
      </c>
      <c r="B91" s="312" t="s">
        <v>159</v>
      </c>
      <c r="C91" s="313"/>
      <c r="D91" s="313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4"/>
      <c r="AG91" s="19"/>
    </row>
    <row r="92" spans="1:33" ht="33.75" customHeight="1">
      <c r="A92" s="311"/>
      <c r="B92" s="315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7"/>
      <c r="AG92" s="19"/>
    </row>
    <row r="93" spans="1:33" ht="31.5" customHeight="1">
      <c r="A93" s="32" t="s">
        <v>19</v>
      </c>
      <c r="B93" s="263" t="s">
        <v>160</v>
      </c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5"/>
      <c r="AG93" s="19"/>
    </row>
    <row r="94" spans="1:33" ht="57.75" customHeight="1">
      <c r="A94" s="33" t="s">
        <v>20</v>
      </c>
      <c r="B94" s="254" t="s">
        <v>161</v>
      </c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9"/>
      <c r="AG94" s="19"/>
    </row>
    <row r="95" spans="1:33" ht="18" customHeight="1">
      <c r="A95" s="292" t="s">
        <v>26</v>
      </c>
      <c r="B95" s="318" t="s">
        <v>3</v>
      </c>
      <c r="C95" s="257" t="s">
        <v>2</v>
      </c>
      <c r="D95" s="257" t="s">
        <v>14</v>
      </c>
      <c r="E95" s="307" t="s">
        <v>1</v>
      </c>
      <c r="F95" s="308"/>
      <c r="G95" s="309"/>
      <c r="H95" s="243" t="s">
        <v>27</v>
      </c>
      <c r="I95" s="243" t="s">
        <v>2</v>
      </c>
      <c r="J95" s="257" t="s">
        <v>14</v>
      </c>
      <c r="K95" s="307" t="s">
        <v>1</v>
      </c>
      <c r="L95" s="308"/>
      <c r="M95" s="309"/>
      <c r="N95" s="245" t="s">
        <v>13</v>
      </c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7"/>
      <c r="Z95" s="245" t="s">
        <v>23</v>
      </c>
      <c r="AA95" s="246"/>
      <c r="AB95" s="246"/>
      <c r="AC95" s="247"/>
      <c r="AD95" s="243"/>
      <c r="AE95" s="243" t="s">
        <v>25</v>
      </c>
      <c r="AF95" s="304" t="s">
        <v>24</v>
      </c>
      <c r="AG95" s="19"/>
    </row>
    <row r="96" spans="1:33" ht="17.25" customHeight="1">
      <c r="A96" s="293"/>
      <c r="B96" s="319"/>
      <c r="C96" s="272"/>
      <c r="D96" s="272"/>
      <c r="E96" s="298" t="s">
        <v>0</v>
      </c>
      <c r="F96" s="243" t="s">
        <v>28</v>
      </c>
      <c r="G96" s="243" t="s">
        <v>29</v>
      </c>
      <c r="H96" s="266"/>
      <c r="I96" s="266"/>
      <c r="J96" s="272"/>
      <c r="K96" s="298" t="s">
        <v>0</v>
      </c>
      <c r="L96" s="243" t="s">
        <v>30</v>
      </c>
      <c r="M96" s="243" t="s">
        <v>29</v>
      </c>
      <c r="N96" s="243" t="s">
        <v>4</v>
      </c>
      <c r="O96" s="243" t="s">
        <v>5</v>
      </c>
      <c r="P96" s="243" t="s">
        <v>6</v>
      </c>
      <c r="Q96" s="243" t="s">
        <v>7</v>
      </c>
      <c r="R96" s="243" t="s">
        <v>6</v>
      </c>
      <c r="S96" s="243" t="s">
        <v>8</v>
      </c>
      <c r="T96" s="243" t="s">
        <v>8</v>
      </c>
      <c r="U96" s="243" t="s">
        <v>7</v>
      </c>
      <c r="V96" s="243" t="s">
        <v>9</v>
      </c>
      <c r="W96" s="243" t="s">
        <v>10</v>
      </c>
      <c r="X96" s="243" t="s">
        <v>11</v>
      </c>
      <c r="Y96" s="243" t="s">
        <v>12</v>
      </c>
      <c r="Z96" s="248" t="s">
        <v>188</v>
      </c>
      <c r="AA96" s="248" t="s">
        <v>226</v>
      </c>
      <c r="AB96" s="300" t="s">
        <v>227</v>
      </c>
      <c r="AC96" s="301"/>
      <c r="AD96" s="266"/>
      <c r="AE96" s="266"/>
      <c r="AF96" s="305"/>
      <c r="AG96" s="19"/>
    </row>
    <row r="97" spans="1:33" ht="25.5" customHeight="1">
      <c r="A97" s="294"/>
      <c r="B97" s="320"/>
      <c r="C97" s="258"/>
      <c r="D97" s="258"/>
      <c r="E97" s="299"/>
      <c r="F97" s="244"/>
      <c r="G97" s="244"/>
      <c r="H97" s="244"/>
      <c r="I97" s="244"/>
      <c r="J97" s="258"/>
      <c r="K97" s="299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9"/>
      <c r="AA97" s="249"/>
      <c r="AB97" s="302"/>
      <c r="AC97" s="303"/>
      <c r="AD97" s="244"/>
      <c r="AE97" s="244"/>
      <c r="AF97" s="306"/>
      <c r="AG97" s="19"/>
    </row>
    <row r="98" spans="1:33" ht="108.75" customHeight="1">
      <c r="A98" s="292"/>
      <c r="B98" s="243" t="s">
        <v>162</v>
      </c>
      <c r="C98" s="257"/>
      <c r="D98" s="243" t="s">
        <v>163</v>
      </c>
      <c r="E98" s="243" t="s">
        <v>164</v>
      </c>
      <c r="F98" s="243">
        <v>1</v>
      </c>
      <c r="G98" s="243">
        <v>1</v>
      </c>
      <c r="H98" s="37" t="s">
        <v>165</v>
      </c>
      <c r="I98" s="36"/>
      <c r="J98" s="36" t="s">
        <v>166</v>
      </c>
      <c r="K98" s="36" t="s">
        <v>167</v>
      </c>
      <c r="L98" s="36">
        <v>0</v>
      </c>
      <c r="M98" s="36">
        <v>1</v>
      </c>
      <c r="N98" s="38"/>
      <c r="O98" s="39"/>
      <c r="P98" s="39"/>
      <c r="Q98" s="39"/>
      <c r="R98" s="289" t="s">
        <v>168</v>
      </c>
      <c r="S98" s="39"/>
      <c r="T98" s="39"/>
      <c r="U98" s="39"/>
      <c r="V98" s="39"/>
      <c r="W98" s="39"/>
      <c r="X98" s="39"/>
      <c r="Y98" s="40"/>
      <c r="Z98" s="58"/>
      <c r="AA98" s="243">
        <v>245364019</v>
      </c>
      <c r="AB98" s="250"/>
      <c r="AC98" s="251"/>
      <c r="AD98" s="257"/>
      <c r="AE98" s="257" t="s">
        <v>168</v>
      </c>
      <c r="AF98" s="243" t="s">
        <v>169</v>
      </c>
      <c r="AG98" s="19"/>
    </row>
    <row r="99" spans="1:33" ht="102.75" customHeight="1">
      <c r="A99" s="293"/>
      <c r="B99" s="266"/>
      <c r="C99" s="272"/>
      <c r="D99" s="266"/>
      <c r="E99" s="266"/>
      <c r="F99" s="266"/>
      <c r="G99" s="266"/>
      <c r="H99" s="41" t="s">
        <v>170</v>
      </c>
      <c r="I99" s="41"/>
      <c r="J99" s="41" t="s">
        <v>171</v>
      </c>
      <c r="K99" s="41" t="s">
        <v>172</v>
      </c>
      <c r="L99" s="35">
        <v>0</v>
      </c>
      <c r="M99" s="35">
        <v>18</v>
      </c>
      <c r="N99" s="42"/>
      <c r="O99" s="43"/>
      <c r="P99" s="43"/>
      <c r="Q99" s="43"/>
      <c r="R99" s="290"/>
      <c r="S99" s="43"/>
      <c r="T99" s="43"/>
      <c r="U99" s="43"/>
      <c r="V99" s="43"/>
      <c r="W99" s="43"/>
      <c r="X99" s="43"/>
      <c r="Y99" s="44"/>
      <c r="Z99" s="45"/>
      <c r="AA99" s="244"/>
      <c r="AB99" s="252"/>
      <c r="AC99" s="253"/>
      <c r="AD99" s="258"/>
      <c r="AE99" s="272"/>
      <c r="AF99" s="266"/>
      <c r="AG99" s="19"/>
    </row>
    <row r="100" spans="1:33" ht="144" customHeight="1">
      <c r="A100" s="293"/>
      <c r="B100" s="266"/>
      <c r="C100" s="272"/>
      <c r="D100" s="266"/>
      <c r="E100" s="266"/>
      <c r="F100" s="266"/>
      <c r="G100" s="266"/>
      <c r="H100" s="45" t="s">
        <v>173</v>
      </c>
      <c r="I100" s="41"/>
      <c r="J100" s="37" t="s">
        <v>174</v>
      </c>
      <c r="K100" s="41" t="s">
        <v>175</v>
      </c>
      <c r="L100" s="35">
        <v>0</v>
      </c>
      <c r="M100" s="35">
        <v>1</v>
      </c>
      <c r="N100" s="42"/>
      <c r="O100" s="43"/>
      <c r="P100" s="43"/>
      <c r="Q100" s="43"/>
      <c r="R100" s="290"/>
      <c r="S100" s="43"/>
      <c r="T100" s="43"/>
      <c r="U100" s="43"/>
      <c r="V100" s="43"/>
      <c r="W100" s="43"/>
      <c r="X100" s="43"/>
      <c r="Y100" s="44"/>
      <c r="Z100" s="58"/>
      <c r="AA100" s="243">
        <v>18666686</v>
      </c>
      <c r="AB100" s="250"/>
      <c r="AC100" s="251"/>
      <c r="AD100" s="257"/>
      <c r="AE100" s="272"/>
      <c r="AF100" s="266"/>
      <c r="AG100" s="19"/>
    </row>
    <row r="101" spans="1:33" ht="73.5" customHeight="1">
      <c r="A101" s="293"/>
      <c r="B101" s="266"/>
      <c r="C101" s="272"/>
      <c r="D101" s="266"/>
      <c r="E101" s="266"/>
      <c r="F101" s="266"/>
      <c r="G101" s="266"/>
      <c r="H101" s="45" t="s">
        <v>176</v>
      </c>
      <c r="I101" s="41"/>
      <c r="J101" s="41" t="s">
        <v>177</v>
      </c>
      <c r="K101" s="41" t="s">
        <v>178</v>
      </c>
      <c r="L101" s="35">
        <v>0</v>
      </c>
      <c r="M101" s="35">
        <v>26</v>
      </c>
      <c r="N101" s="42"/>
      <c r="O101" s="43"/>
      <c r="P101" s="43"/>
      <c r="Q101" s="43"/>
      <c r="R101" s="290"/>
      <c r="S101" s="43"/>
      <c r="T101" s="43"/>
      <c r="U101" s="43"/>
      <c r="V101" s="43"/>
      <c r="W101" s="43"/>
      <c r="X101" s="43"/>
      <c r="Y101" s="44"/>
      <c r="Z101" s="59"/>
      <c r="AA101" s="266"/>
      <c r="AB101" s="270"/>
      <c r="AC101" s="271"/>
      <c r="AD101" s="272"/>
      <c r="AE101" s="272"/>
      <c r="AF101" s="266"/>
      <c r="AG101" s="19"/>
    </row>
    <row r="102" spans="1:33" ht="114" customHeight="1">
      <c r="A102" s="294"/>
      <c r="B102" s="266"/>
      <c r="C102" s="258"/>
      <c r="D102" s="244"/>
      <c r="E102" s="244"/>
      <c r="F102" s="244"/>
      <c r="G102" s="244"/>
      <c r="H102" s="45" t="s">
        <v>179</v>
      </c>
      <c r="I102" s="41"/>
      <c r="J102" s="41" t="s">
        <v>180</v>
      </c>
      <c r="K102" s="41" t="s">
        <v>181</v>
      </c>
      <c r="L102" s="35">
        <v>0</v>
      </c>
      <c r="M102" s="35">
        <v>500</v>
      </c>
      <c r="N102" s="46"/>
      <c r="O102" s="47"/>
      <c r="P102" s="47"/>
      <c r="Q102" s="47"/>
      <c r="R102" s="291"/>
      <c r="S102" s="47"/>
      <c r="T102" s="47"/>
      <c r="U102" s="47"/>
      <c r="V102" s="47"/>
      <c r="W102" s="47"/>
      <c r="X102" s="47"/>
      <c r="Y102" s="49"/>
      <c r="Z102" s="45"/>
      <c r="AA102" s="244"/>
      <c r="AB102" s="252"/>
      <c r="AC102" s="253"/>
      <c r="AD102" s="258"/>
      <c r="AE102" s="258"/>
      <c r="AF102" s="244"/>
      <c r="AG102" s="19"/>
    </row>
    <row r="103" spans="1:33" ht="127.5" customHeight="1">
      <c r="A103" s="292"/>
      <c r="B103" s="266" t="s">
        <v>182</v>
      </c>
      <c r="C103" s="257"/>
      <c r="D103" s="243" t="s">
        <v>183</v>
      </c>
      <c r="E103" s="243" t="s">
        <v>184</v>
      </c>
      <c r="F103" s="257">
        <v>28</v>
      </c>
      <c r="G103" s="257">
        <v>28</v>
      </c>
      <c r="H103" s="50" t="s">
        <v>185</v>
      </c>
      <c r="I103" s="41"/>
      <c r="J103" s="41" t="s">
        <v>186</v>
      </c>
      <c r="K103" s="35" t="s">
        <v>187</v>
      </c>
      <c r="L103" s="35">
        <v>0</v>
      </c>
      <c r="M103" s="35">
        <v>1</v>
      </c>
      <c r="N103" s="46"/>
      <c r="O103" s="47"/>
      <c r="P103" s="295">
        <v>40000000</v>
      </c>
      <c r="Q103" s="47"/>
      <c r="R103" s="48"/>
      <c r="S103" s="47"/>
      <c r="T103" s="47"/>
      <c r="U103" s="47"/>
      <c r="V103" s="47"/>
      <c r="W103" s="276">
        <v>40000000</v>
      </c>
      <c r="X103" s="279"/>
      <c r="Y103" s="49"/>
      <c r="Z103" s="243">
        <v>80000000</v>
      </c>
      <c r="AA103" s="243"/>
      <c r="AB103" s="250"/>
      <c r="AC103" s="251"/>
      <c r="AD103" s="257"/>
      <c r="AE103" s="267">
        <v>80000000</v>
      </c>
      <c r="AF103" s="243" t="s">
        <v>169</v>
      </c>
      <c r="AG103" s="19"/>
    </row>
    <row r="104" spans="1:33" ht="84" customHeight="1">
      <c r="A104" s="293"/>
      <c r="B104" s="266"/>
      <c r="C104" s="272"/>
      <c r="D104" s="266"/>
      <c r="E104" s="266"/>
      <c r="F104" s="272"/>
      <c r="G104" s="272"/>
      <c r="H104" s="51" t="s">
        <v>189</v>
      </c>
      <c r="I104" s="41"/>
      <c r="J104" s="41" t="s">
        <v>190</v>
      </c>
      <c r="K104" s="35" t="s">
        <v>191</v>
      </c>
      <c r="L104" s="35">
        <v>0</v>
      </c>
      <c r="M104" s="35">
        <v>18</v>
      </c>
      <c r="N104" s="46"/>
      <c r="O104" s="47"/>
      <c r="P104" s="296"/>
      <c r="Q104" s="47"/>
      <c r="R104" s="48"/>
      <c r="S104" s="47"/>
      <c r="T104" s="47"/>
      <c r="U104" s="47"/>
      <c r="V104" s="47"/>
      <c r="W104" s="277"/>
      <c r="X104" s="280"/>
      <c r="Y104" s="49"/>
      <c r="Z104" s="266"/>
      <c r="AA104" s="266"/>
      <c r="AB104" s="270"/>
      <c r="AC104" s="271"/>
      <c r="AD104" s="272"/>
      <c r="AE104" s="268"/>
      <c r="AF104" s="266"/>
      <c r="AG104" s="19"/>
    </row>
    <row r="105" spans="1:33" ht="129" customHeight="1">
      <c r="A105" s="293"/>
      <c r="B105" s="266"/>
      <c r="C105" s="272"/>
      <c r="D105" s="266"/>
      <c r="E105" s="266"/>
      <c r="F105" s="272"/>
      <c r="G105" s="272"/>
      <c r="H105" s="51" t="s">
        <v>192</v>
      </c>
      <c r="I105" s="41"/>
      <c r="J105" s="41" t="s">
        <v>193</v>
      </c>
      <c r="K105" s="35" t="s">
        <v>194</v>
      </c>
      <c r="L105" s="35">
        <v>1</v>
      </c>
      <c r="M105" s="35">
        <v>1</v>
      </c>
      <c r="N105" s="46"/>
      <c r="O105" s="47"/>
      <c r="P105" s="296"/>
      <c r="Q105" s="47"/>
      <c r="R105" s="48"/>
      <c r="S105" s="47"/>
      <c r="T105" s="47"/>
      <c r="U105" s="47"/>
      <c r="V105" s="47"/>
      <c r="W105" s="277"/>
      <c r="X105" s="280"/>
      <c r="Y105" s="49"/>
      <c r="Z105" s="266"/>
      <c r="AA105" s="266"/>
      <c r="AB105" s="270"/>
      <c r="AC105" s="271"/>
      <c r="AD105" s="272"/>
      <c r="AE105" s="268"/>
      <c r="AF105" s="266"/>
      <c r="AG105" s="19"/>
    </row>
    <row r="106" spans="1:33" ht="125.25" customHeight="1">
      <c r="A106" s="293"/>
      <c r="B106" s="266"/>
      <c r="C106" s="272"/>
      <c r="D106" s="266"/>
      <c r="E106" s="266"/>
      <c r="F106" s="272"/>
      <c r="G106" s="272"/>
      <c r="H106" s="50" t="s">
        <v>195</v>
      </c>
      <c r="I106" s="41"/>
      <c r="J106" s="41" t="s">
        <v>196</v>
      </c>
      <c r="K106" s="35" t="s">
        <v>187</v>
      </c>
      <c r="L106" s="35">
        <v>1</v>
      </c>
      <c r="M106" s="35">
        <v>1</v>
      </c>
      <c r="N106" s="46"/>
      <c r="O106" s="47"/>
      <c r="P106" s="296"/>
      <c r="Q106" s="47"/>
      <c r="R106" s="48"/>
      <c r="S106" s="47"/>
      <c r="T106" s="47"/>
      <c r="U106" s="47"/>
      <c r="V106" s="47"/>
      <c r="W106" s="277"/>
      <c r="X106" s="280"/>
      <c r="Y106" s="49"/>
      <c r="Z106" s="266"/>
      <c r="AA106" s="266"/>
      <c r="AB106" s="270"/>
      <c r="AC106" s="271"/>
      <c r="AD106" s="272"/>
      <c r="AE106" s="268"/>
      <c r="AF106" s="266"/>
      <c r="AG106" s="19"/>
    </row>
    <row r="107" spans="1:33" ht="112.5" customHeight="1">
      <c r="A107" s="293"/>
      <c r="B107" s="266"/>
      <c r="C107" s="272"/>
      <c r="D107" s="266"/>
      <c r="E107" s="266"/>
      <c r="F107" s="272"/>
      <c r="G107" s="272"/>
      <c r="H107" s="52" t="s">
        <v>197</v>
      </c>
      <c r="I107" s="41"/>
      <c r="J107" s="41" t="s">
        <v>198</v>
      </c>
      <c r="K107" s="35" t="s">
        <v>191</v>
      </c>
      <c r="L107" s="35">
        <v>0</v>
      </c>
      <c r="M107" s="35">
        <v>1</v>
      </c>
      <c r="N107" s="46"/>
      <c r="O107" s="47"/>
      <c r="P107" s="296"/>
      <c r="Q107" s="47"/>
      <c r="R107" s="48"/>
      <c r="S107" s="47"/>
      <c r="T107" s="47"/>
      <c r="U107" s="47"/>
      <c r="V107" s="47"/>
      <c r="W107" s="277"/>
      <c r="X107" s="280"/>
      <c r="Y107" s="49"/>
      <c r="Z107" s="266"/>
      <c r="AA107" s="266"/>
      <c r="AB107" s="270"/>
      <c r="AC107" s="271"/>
      <c r="AD107" s="272"/>
      <c r="AE107" s="268"/>
      <c r="AF107" s="266"/>
      <c r="AG107" s="19"/>
    </row>
    <row r="108" spans="1:33" ht="126.75" customHeight="1">
      <c r="A108" s="294"/>
      <c r="B108" s="244"/>
      <c r="C108" s="258"/>
      <c r="D108" s="244"/>
      <c r="E108" s="244"/>
      <c r="F108" s="258"/>
      <c r="G108" s="258"/>
      <c r="H108" s="53" t="s">
        <v>192</v>
      </c>
      <c r="I108" s="54"/>
      <c r="J108" s="41" t="s">
        <v>199</v>
      </c>
      <c r="K108" s="41" t="s">
        <v>194</v>
      </c>
      <c r="L108" s="34">
        <v>1</v>
      </c>
      <c r="M108" s="34">
        <v>1</v>
      </c>
      <c r="N108" s="54"/>
      <c r="O108" s="54"/>
      <c r="P108" s="297"/>
      <c r="Q108" s="54"/>
      <c r="R108" s="54"/>
      <c r="S108" s="54"/>
      <c r="T108" s="54"/>
      <c r="U108" s="54"/>
      <c r="V108" s="54"/>
      <c r="W108" s="278"/>
      <c r="X108" s="281"/>
      <c r="Y108" s="55"/>
      <c r="Z108" s="244"/>
      <c r="AA108" s="244"/>
      <c r="AB108" s="252"/>
      <c r="AC108" s="253"/>
      <c r="AD108" s="258"/>
      <c r="AE108" s="269"/>
      <c r="AF108" s="244"/>
      <c r="AG108" s="19"/>
    </row>
    <row r="109" spans="1:33" ht="18" customHeight="1">
      <c r="A109" s="31" t="s">
        <v>19</v>
      </c>
      <c r="B109" s="282" t="s">
        <v>200</v>
      </c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4"/>
      <c r="AG109" s="19"/>
    </row>
    <row r="110" spans="1:33" ht="63" customHeight="1">
      <c r="A110" s="56" t="s">
        <v>20</v>
      </c>
      <c r="B110" s="63" t="s">
        <v>201</v>
      </c>
      <c r="C110" s="246"/>
      <c r="D110" s="246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110"/>
      <c r="AG110" s="19"/>
    </row>
    <row r="111" spans="1:33" ht="102" customHeight="1">
      <c r="A111" s="261"/>
      <c r="B111" s="243" t="s">
        <v>202</v>
      </c>
      <c r="C111" s="243"/>
      <c r="D111" s="286" t="s">
        <v>203</v>
      </c>
      <c r="E111" s="243" t="s">
        <v>204</v>
      </c>
      <c r="F111" s="257">
        <v>0</v>
      </c>
      <c r="G111" s="257">
        <v>13</v>
      </c>
      <c r="H111" s="58" t="s">
        <v>205</v>
      </c>
      <c r="I111" s="243"/>
      <c r="J111" s="41" t="s">
        <v>206</v>
      </c>
      <c r="K111" s="41" t="s">
        <v>207</v>
      </c>
      <c r="L111" s="35">
        <v>0</v>
      </c>
      <c r="M111" s="35">
        <v>13</v>
      </c>
      <c r="N111" s="243"/>
      <c r="O111" s="243"/>
      <c r="P111" s="243"/>
      <c r="Q111" s="243"/>
      <c r="R111" s="243"/>
      <c r="S111" s="273">
        <v>1300000000</v>
      </c>
      <c r="T111" s="243"/>
      <c r="U111" s="243"/>
      <c r="V111" s="243"/>
      <c r="W111" s="243"/>
      <c r="X111" s="243"/>
      <c r="Y111" s="243"/>
      <c r="Z111" s="243">
        <v>130000000</v>
      </c>
      <c r="AA111" s="243"/>
      <c r="AB111" s="250"/>
      <c r="AC111" s="251"/>
      <c r="AD111" s="243"/>
      <c r="AE111" s="267">
        <v>130000000</v>
      </c>
      <c r="AF111" s="243" t="s">
        <v>169</v>
      </c>
      <c r="AG111" s="19"/>
    </row>
    <row r="112" spans="1:33" ht="102" customHeight="1">
      <c r="A112" s="285"/>
      <c r="B112" s="266"/>
      <c r="C112" s="266"/>
      <c r="D112" s="287"/>
      <c r="E112" s="266"/>
      <c r="F112" s="272"/>
      <c r="G112" s="272"/>
      <c r="H112" s="59" t="s">
        <v>208</v>
      </c>
      <c r="I112" s="266"/>
      <c r="J112" s="41" t="s">
        <v>209</v>
      </c>
      <c r="K112" s="41" t="s">
        <v>210</v>
      </c>
      <c r="L112" s="35">
        <v>0</v>
      </c>
      <c r="M112" s="35">
        <v>13</v>
      </c>
      <c r="N112" s="266"/>
      <c r="O112" s="266"/>
      <c r="P112" s="266"/>
      <c r="Q112" s="266"/>
      <c r="R112" s="266"/>
      <c r="S112" s="274"/>
      <c r="T112" s="266"/>
      <c r="U112" s="266"/>
      <c r="V112" s="266"/>
      <c r="W112" s="266"/>
      <c r="X112" s="266"/>
      <c r="Y112" s="266"/>
      <c r="Z112" s="266"/>
      <c r="AA112" s="266"/>
      <c r="AB112" s="270"/>
      <c r="AC112" s="271"/>
      <c r="AD112" s="266"/>
      <c r="AE112" s="268"/>
      <c r="AF112" s="266"/>
      <c r="AG112" s="19"/>
    </row>
    <row r="113" spans="1:33" ht="165.75" customHeight="1">
      <c r="A113" s="262"/>
      <c r="B113" s="244"/>
      <c r="C113" s="244"/>
      <c r="D113" s="288"/>
      <c r="E113" s="244"/>
      <c r="F113" s="258"/>
      <c r="G113" s="258"/>
      <c r="H113" s="45" t="s">
        <v>211</v>
      </c>
      <c r="I113" s="244"/>
      <c r="J113" s="41" t="s">
        <v>212</v>
      </c>
      <c r="K113" s="41" t="s">
        <v>213</v>
      </c>
      <c r="L113" s="34">
        <v>0</v>
      </c>
      <c r="M113" s="34">
        <v>13</v>
      </c>
      <c r="N113" s="244"/>
      <c r="O113" s="244"/>
      <c r="P113" s="244"/>
      <c r="Q113" s="244"/>
      <c r="R113" s="244"/>
      <c r="S113" s="275"/>
      <c r="T113" s="244"/>
      <c r="U113" s="244"/>
      <c r="V113" s="244"/>
      <c r="W113" s="244"/>
      <c r="X113" s="244"/>
      <c r="Y113" s="244"/>
      <c r="Z113" s="244"/>
      <c r="AA113" s="244"/>
      <c r="AB113" s="252"/>
      <c r="AC113" s="253"/>
      <c r="AD113" s="244"/>
      <c r="AE113" s="269"/>
      <c r="AF113" s="244"/>
      <c r="AG113" s="19"/>
    </row>
    <row r="114" spans="1:33" ht="30.75" customHeight="1">
      <c r="A114" s="96" t="s">
        <v>19</v>
      </c>
      <c r="B114" s="263" t="s">
        <v>214</v>
      </c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  <c r="AF114" s="265"/>
      <c r="AG114" s="19"/>
    </row>
    <row r="115" spans="1:33" ht="21.75" customHeight="1">
      <c r="A115" s="56" t="s">
        <v>20</v>
      </c>
      <c r="B115" s="254" t="s">
        <v>215</v>
      </c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6"/>
      <c r="AG115" s="19"/>
    </row>
    <row r="116" spans="1:33" ht="183.75" customHeight="1">
      <c r="A116" s="261"/>
      <c r="B116" s="243" t="s">
        <v>216</v>
      </c>
      <c r="C116" s="243"/>
      <c r="D116" s="243" t="s">
        <v>217</v>
      </c>
      <c r="E116" s="243" t="s">
        <v>218</v>
      </c>
      <c r="F116" s="257">
        <v>47</v>
      </c>
      <c r="G116" s="257">
        <v>47</v>
      </c>
      <c r="H116" s="35" t="s">
        <v>219</v>
      </c>
      <c r="I116" s="57"/>
      <c r="J116" s="35" t="s">
        <v>220</v>
      </c>
      <c r="K116" s="35" t="s">
        <v>221</v>
      </c>
      <c r="L116" s="243">
        <v>47</v>
      </c>
      <c r="M116" s="243">
        <v>47</v>
      </c>
      <c r="N116" s="243"/>
      <c r="O116" s="243"/>
      <c r="P116" s="243"/>
      <c r="Q116" s="259" t="s">
        <v>222</v>
      </c>
      <c r="R116" s="243"/>
      <c r="S116" s="243"/>
      <c r="T116" s="243"/>
      <c r="U116" s="243"/>
      <c r="V116" s="243"/>
      <c r="W116" s="243"/>
      <c r="X116" s="243"/>
      <c r="Y116" s="243"/>
      <c r="Z116" s="243">
        <v>28464067</v>
      </c>
      <c r="AA116" s="243"/>
      <c r="AB116" s="250"/>
      <c r="AC116" s="251"/>
      <c r="AD116" s="257"/>
      <c r="AE116" s="257" t="s">
        <v>222</v>
      </c>
      <c r="AF116" s="243" t="s">
        <v>169</v>
      </c>
      <c r="AG116" s="19"/>
    </row>
    <row r="117" spans="1:33" ht="138.75" customHeight="1">
      <c r="A117" s="262"/>
      <c r="B117" s="244"/>
      <c r="C117" s="244"/>
      <c r="D117" s="244"/>
      <c r="E117" s="244"/>
      <c r="F117" s="258"/>
      <c r="G117" s="258"/>
      <c r="H117" s="35" t="s">
        <v>223</v>
      </c>
      <c r="I117" s="57"/>
      <c r="J117" s="35" t="s">
        <v>224</v>
      </c>
      <c r="K117" s="35" t="s">
        <v>225</v>
      </c>
      <c r="L117" s="244"/>
      <c r="M117" s="244"/>
      <c r="N117" s="244"/>
      <c r="O117" s="244"/>
      <c r="P117" s="244"/>
      <c r="Q117" s="260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52"/>
      <c r="AC117" s="253"/>
      <c r="AD117" s="258"/>
      <c r="AE117" s="258"/>
      <c r="AF117" s="244"/>
      <c r="AG117" s="19"/>
    </row>
    <row r="118" spans="1:30" s="65" customFormat="1" ht="18" customHeight="1">
      <c r="A118" s="98" t="s">
        <v>16</v>
      </c>
      <c r="B118" s="140" t="s">
        <v>228</v>
      </c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235"/>
      <c r="AC118" s="61"/>
      <c r="AD118" s="62"/>
    </row>
    <row r="119" spans="1:30" s="65" customFormat="1" ht="20.25" customHeight="1">
      <c r="A119" s="98" t="s">
        <v>17</v>
      </c>
      <c r="B119" s="140" t="s">
        <v>229</v>
      </c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235"/>
      <c r="AC119" s="61"/>
      <c r="AD119" s="62"/>
    </row>
    <row r="120" spans="1:30" s="65" customFormat="1" ht="28.5" customHeight="1">
      <c r="A120" s="99" t="s">
        <v>230</v>
      </c>
      <c r="B120" s="100" t="s">
        <v>231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66"/>
      <c r="AD120" s="67"/>
    </row>
    <row r="121" spans="1:30" s="65" customFormat="1" ht="15">
      <c r="A121" s="98" t="s">
        <v>19</v>
      </c>
      <c r="B121" s="140" t="s">
        <v>232</v>
      </c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235"/>
      <c r="AC121" s="61"/>
      <c r="AD121" s="62"/>
    </row>
    <row r="122" spans="1:32" s="65" customFormat="1" ht="75" customHeight="1">
      <c r="A122" s="68" t="s">
        <v>20</v>
      </c>
      <c r="B122" s="236" t="s">
        <v>233</v>
      </c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69"/>
      <c r="AD122" s="70"/>
      <c r="AF122" s="71"/>
    </row>
    <row r="123" spans="1:32" s="72" customFormat="1" ht="18" customHeight="1">
      <c r="A123" s="238" t="s">
        <v>234</v>
      </c>
      <c r="B123" s="225" t="s">
        <v>3</v>
      </c>
      <c r="C123" s="240" t="s">
        <v>2</v>
      </c>
      <c r="D123" s="219" t="s">
        <v>14</v>
      </c>
      <c r="E123" s="241" t="s">
        <v>1</v>
      </c>
      <c r="F123" s="241"/>
      <c r="G123" s="241"/>
      <c r="H123" s="225" t="s">
        <v>235</v>
      </c>
      <c r="I123" s="242" t="s">
        <v>2</v>
      </c>
      <c r="J123" s="219" t="s">
        <v>14</v>
      </c>
      <c r="K123" s="224" t="s">
        <v>1</v>
      </c>
      <c r="L123" s="224"/>
      <c r="M123" s="224"/>
      <c r="N123" s="225" t="s">
        <v>13</v>
      </c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6" t="s">
        <v>23</v>
      </c>
      <c r="AA123" s="227"/>
      <c r="AB123" s="228"/>
      <c r="AC123" s="225" t="s">
        <v>25</v>
      </c>
      <c r="AD123" s="232" t="s">
        <v>24</v>
      </c>
      <c r="AF123" s="73"/>
    </row>
    <row r="124" spans="1:32" s="72" customFormat="1" ht="17.25" customHeight="1">
      <c r="A124" s="239"/>
      <c r="B124" s="111"/>
      <c r="C124" s="144"/>
      <c r="D124" s="134"/>
      <c r="E124" s="134" t="s">
        <v>0</v>
      </c>
      <c r="F124" s="111" t="s">
        <v>236</v>
      </c>
      <c r="G124" s="111" t="s">
        <v>237</v>
      </c>
      <c r="H124" s="111"/>
      <c r="I124" s="145"/>
      <c r="J124" s="134"/>
      <c r="K124" s="218" t="s">
        <v>0</v>
      </c>
      <c r="L124" s="111" t="s">
        <v>30</v>
      </c>
      <c r="M124" s="111" t="s">
        <v>29</v>
      </c>
      <c r="N124" s="111" t="s">
        <v>4</v>
      </c>
      <c r="O124" s="111" t="s">
        <v>5</v>
      </c>
      <c r="P124" s="111" t="s">
        <v>6</v>
      </c>
      <c r="Q124" s="111" t="s">
        <v>7</v>
      </c>
      <c r="R124" s="111" t="s">
        <v>6</v>
      </c>
      <c r="S124" s="111" t="s">
        <v>8</v>
      </c>
      <c r="T124" s="111" t="s">
        <v>8</v>
      </c>
      <c r="U124" s="111" t="s">
        <v>7</v>
      </c>
      <c r="V124" s="111" t="s">
        <v>9</v>
      </c>
      <c r="W124" s="111" t="s">
        <v>10</v>
      </c>
      <c r="X124" s="111" t="s">
        <v>11</v>
      </c>
      <c r="Y124" s="111" t="s">
        <v>12</v>
      </c>
      <c r="Z124" s="229"/>
      <c r="AA124" s="230"/>
      <c r="AB124" s="231"/>
      <c r="AC124" s="111"/>
      <c r="AD124" s="233"/>
      <c r="AF124" s="74"/>
    </row>
    <row r="125" spans="1:35" s="72" customFormat="1" ht="95.25" customHeight="1">
      <c r="A125" s="239"/>
      <c r="B125" s="111"/>
      <c r="C125" s="144"/>
      <c r="D125" s="134"/>
      <c r="E125" s="134"/>
      <c r="F125" s="111"/>
      <c r="G125" s="111"/>
      <c r="H125" s="111"/>
      <c r="I125" s="145"/>
      <c r="J125" s="134"/>
      <c r="K125" s="219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75" t="s">
        <v>238</v>
      </c>
      <c r="AA125" s="75" t="s">
        <v>226</v>
      </c>
      <c r="AB125" s="75"/>
      <c r="AC125" s="111"/>
      <c r="AD125" s="234"/>
      <c r="AE125" s="76"/>
      <c r="AF125" s="76"/>
      <c r="AG125" s="76"/>
      <c r="AH125" s="76"/>
      <c r="AI125" s="76"/>
    </row>
    <row r="126" spans="1:30" s="65" customFormat="1" ht="76.5">
      <c r="A126" s="218"/>
      <c r="B126" s="220" t="s">
        <v>239</v>
      </c>
      <c r="C126" s="212"/>
      <c r="D126" s="112" t="s">
        <v>240</v>
      </c>
      <c r="E126" s="112" t="s">
        <v>241</v>
      </c>
      <c r="F126" s="216">
        <v>1</v>
      </c>
      <c r="G126" s="216">
        <v>2</v>
      </c>
      <c r="H126" s="77" t="s">
        <v>242</v>
      </c>
      <c r="I126" s="78"/>
      <c r="J126" s="77" t="s">
        <v>243</v>
      </c>
      <c r="K126" s="79" t="s">
        <v>244</v>
      </c>
      <c r="L126" s="80" t="s">
        <v>245</v>
      </c>
      <c r="M126" s="80" t="s">
        <v>246</v>
      </c>
      <c r="N126" s="179"/>
      <c r="O126" s="179">
        <v>20000000</v>
      </c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99">
        <v>20000000</v>
      </c>
      <c r="AA126" s="212"/>
      <c r="AB126" s="212"/>
      <c r="AC126" s="214">
        <v>20000000</v>
      </c>
      <c r="AD126" s="149" t="s">
        <v>247</v>
      </c>
    </row>
    <row r="127" spans="1:30" s="65" customFormat="1" ht="68.25" customHeight="1">
      <c r="A127" s="219"/>
      <c r="B127" s="221"/>
      <c r="C127" s="222"/>
      <c r="D127" s="114"/>
      <c r="E127" s="114"/>
      <c r="F127" s="223"/>
      <c r="G127" s="223"/>
      <c r="H127" s="77" t="s">
        <v>248</v>
      </c>
      <c r="I127" s="78"/>
      <c r="J127" s="77" t="s">
        <v>249</v>
      </c>
      <c r="K127" s="79" t="s">
        <v>250</v>
      </c>
      <c r="L127" s="79" t="s">
        <v>251</v>
      </c>
      <c r="M127" s="79" t="s">
        <v>251</v>
      </c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200"/>
      <c r="AA127" s="213"/>
      <c r="AB127" s="213"/>
      <c r="AC127" s="215"/>
      <c r="AD127" s="151"/>
    </row>
    <row r="128" spans="1:32" ht="97.5" customHeight="1">
      <c r="A128" s="201"/>
      <c r="B128" s="149" t="s">
        <v>252</v>
      </c>
      <c r="C128" s="222"/>
      <c r="D128" s="112" t="s">
        <v>253</v>
      </c>
      <c r="E128" s="112" t="s">
        <v>254</v>
      </c>
      <c r="F128" s="216">
        <v>6000</v>
      </c>
      <c r="G128" s="216">
        <v>6500</v>
      </c>
      <c r="H128" s="60" t="s">
        <v>255</v>
      </c>
      <c r="I128" s="81"/>
      <c r="J128" s="60" t="s">
        <v>256</v>
      </c>
      <c r="K128" s="60" t="s">
        <v>257</v>
      </c>
      <c r="L128" s="60" t="s">
        <v>258</v>
      </c>
      <c r="M128" s="60" t="s">
        <v>256</v>
      </c>
      <c r="N128" s="179"/>
      <c r="O128" s="179"/>
      <c r="P128" s="179"/>
      <c r="Q128" s="179"/>
      <c r="R128" s="209">
        <v>100000000</v>
      </c>
      <c r="S128" s="179"/>
      <c r="T128" s="209">
        <v>100000000</v>
      </c>
      <c r="U128" s="176">
        <v>40000000</v>
      </c>
      <c r="V128" s="179"/>
      <c r="W128" s="179"/>
      <c r="X128" s="179"/>
      <c r="Y128" s="179"/>
      <c r="Z128" s="152">
        <v>240000000</v>
      </c>
      <c r="AA128" s="201"/>
      <c r="AB128" s="201"/>
      <c r="AC128" s="206">
        <v>240000000</v>
      </c>
      <c r="AD128" s="149" t="s">
        <v>247</v>
      </c>
      <c r="AE128" s="82"/>
      <c r="AF128" s="82"/>
    </row>
    <row r="129" spans="1:32" ht="119.25" customHeight="1">
      <c r="A129" s="205"/>
      <c r="B129" s="150"/>
      <c r="C129" s="222"/>
      <c r="D129" s="113"/>
      <c r="E129" s="113"/>
      <c r="F129" s="217"/>
      <c r="G129" s="217"/>
      <c r="H129" s="60" t="s">
        <v>259</v>
      </c>
      <c r="I129" s="81"/>
      <c r="J129" s="60" t="s">
        <v>260</v>
      </c>
      <c r="K129" s="60" t="s">
        <v>261</v>
      </c>
      <c r="L129" s="60" t="s">
        <v>262</v>
      </c>
      <c r="M129" s="60" t="s">
        <v>263</v>
      </c>
      <c r="N129" s="180"/>
      <c r="O129" s="180"/>
      <c r="P129" s="180"/>
      <c r="Q129" s="180"/>
      <c r="R129" s="210"/>
      <c r="S129" s="180"/>
      <c r="T129" s="210"/>
      <c r="U129" s="177"/>
      <c r="V129" s="180"/>
      <c r="W129" s="180"/>
      <c r="X129" s="180"/>
      <c r="Y129" s="180"/>
      <c r="Z129" s="153"/>
      <c r="AA129" s="205"/>
      <c r="AB129" s="205"/>
      <c r="AC129" s="207"/>
      <c r="AD129" s="150"/>
      <c r="AE129" s="82"/>
      <c r="AF129" s="82"/>
    </row>
    <row r="130" spans="1:32" ht="102">
      <c r="A130" s="205"/>
      <c r="B130" s="150"/>
      <c r="C130" s="222"/>
      <c r="D130" s="113"/>
      <c r="E130" s="113"/>
      <c r="F130" s="217"/>
      <c r="G130" s="217"/>
      <c r="H130" s="60" t="s">
        <v>264</v>
      </c>
      <c r="I130" s="81"/>
      <c r="J130" s="60" t="s">
        <v>265</v>
      </c>
      <c r="K130" s="60" t="s">
        <v>266</v>
      </c>
      <c r="L130" s="60" t="s">
        <v>267</v>
      </c>
      <c r="M130" s="60" t="s">
        <v>268</v>
      </c>
      <c r="N130" s="180"/>
      <c r="O130" s="180"/>
      <c r="P130" s="180"/>
      <c r="Q130" s="180"/>
      <c r="R130" s="210"/>
      <c r="S130" s="180"/>
      <c r="T130" s="210"/>
      <c r="U130" s="177"/>
      <c r="V130" s="180"/>
      <c r="W130" s="180"/>
      <c r="X130" s="180"/>
      <c r="Y130" s="180"/>
      <c r="Z130" s="153"/>
      <c r="AA130" s="205"/>
      <c r="AB130" s="205"/>
      <c r="AC130" s="207"/>
      <c r="AD130" s="150"/>
      <c r="AE130" s="82"/>
      <c r="AF130" s="82"/>
    </row>
    <row r="131" spans="1:32" ht="81.75" customHeight="1">
      <c r="A131" s="205"/>
      <c r="B131" s="150"/>
      <c r="C131" s="222"/>
      <c r="D131" s="113"/>
      <c r="E131" s="113"/>
      <c r="F131" s="217"/>
      <c r="G131" s="217"/>
      <c r="H131" s="60" t="s">
        <v>269</v>
      </c>
      <c r="I131" s="81"/>
      <c r="J131" s="60" t="s">
        <v>270</v>
      </c>
      <c r="K131" s="60" t="s">
        <v>271</v>
      </c>
      <c r="L131" s="60" t="s">
        <v>272</v>
      </c>
      <c r="M131" s="60" t="s">
        <v>273</v>
      </c>
      <c r="N131" s="180"/>
      <c r="O131" s="180"/>
      <c r="P131" s="180"/>
      <c r="Q131" s="180"/>
      <c r="R131" s="210"/>
      <c r="S131" s="180"/>
      <c r="T131" s="210"/>
      <c r="U131" s="177"/>
      <c r="V131" s="180"/>
      <c r="W131" s="180"/>
      <c r="X131" s="180"/>
      <c r="Y131" s="180"/>
      <c r="Z131" s="153"/>
      <c r="AA131" s="205"/>
      <c r="AB131" s="205"/>
      <c r="AC131" s="207"/>
      <c r="AD131" s="150"/>
      <c r="AE131" s="82"/>
      <c r="AF131" s="82"/>
    </row>
    <row r="132" spans="1:32" ht="69" customHeight="1">
      <c r="A132" s="205"/>
      <c r="B132" s="150"/>
      <c r="C132" s="222"/>
      <c r="D132" s="113"/>
      <c r="E132" s="113"/>
      <c r="F132" s="217"/>
      <c r="G132" s="217"/>
      <c r="H132" s="60" t="s">
        <v>274</v>
      </c>
      <c r="I132" s="81"/>
      <c r="J132" s="60" t="s">
        <v>275</v>
      </c>
      <c r="K132" s="60" t="s">
        <v>276</v>
      </c>
      <c r="L132" s="60" t="s">
        <v>277</v>
      </c>
      <c r="M132" s="60" t="s">
        <v>275</v>
      </c>
      <c r="N132" s="181"/>
      <c r="O132" s="181"/>
      <c r="P132" s="181"/>
      <c r="Q132" s="181"/>
      <c r="R132" s="211"/>
      <c r="S132" s="181"/>
      <c r="T132" s="211"/>
      <c r="U132" s="178"/>
      <c r="V132" s="181"/>
      <c r="W132" s="181"/>
      <c r="X132" s="181"/>
      <c r="Y132" s="181"/>
      <c r="Z132" s="154"/>
      <c r="AA132" s="202"/>
      <c r="AB132" s="202"/>
      <c r="AC132" s="208"/>
      <c r="AD132" s="151"/>
      <c r="AE132" s="82"/>
      <c r="AF132" s="82"/>
    </row>
    <row r="133" spans="1:32" ht="57.75" customHeight="1">
      <c r="A133" s="201"/>
      <c r="B133" s="149" t="s">
        <v>278</v>
      </c>
      <c r="C133" s="201"/>
      <c r="D133" s="112" t="s">
        <v>279</v>
      </c>
      <c r="E133" s="112" t="s">
        <v>280</v>
      </c>
      <c r="F133" s="203">
        <v>17</v>
      </c>
      <c r="G133" s="203">
        <v>18</v>
      </c>
      <c r="H133" s="83" t="s">
        <v>281</v>
      </c>
      <c r="I133" s="81"/>
      <c r="J133" s="83" t="s">
        <v>282</v>
      </c>
      <c r="K133" s="83" t="s">
        <v>283</v>
      </c>
      <c r="L133" s="83" t="s">
        <v>284</v>
      </c>
      <c r="M133" s="83" t="s">
        <v>284</v>
      </c>
      <c r="N133" s="179"/>
      <c r="O133" s="176">
        <v>44046923</v>
      </c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99" t="s">
        <v>285</v>
      </c>
      <c r="AA133" s="201"/>
      <c r="AB133" s="201"/>
      <c r="AC133" s="121">
        <v>44046923</v>
      </c>
      <c r="AD133" s="149" t="s">
        <v>247</v>
      </c>
      <c r="AE133" s="82"/>
      <c r="AF133" s="82"/>
    </row>
    <row r="134" spans="1:32" ht="59.25" customHeight="1">
      <c r="A134" s="202"/>
      <c r="B134" s="151"/>
      <c r="C134" s="202"/>
      <c r="D134" s="114"/>
      <c r="E134" s="114"/>
      <c r="F134" s="204"/>
      <c r="G134" s="204"/>
      <c r="H134" s="83" t="s">
        <v>286</v>
      </c>
      <c r="I134" s="81"/>
      <c r="J134" s="83" t="s">
        <v>287</v>
      </c>
      <c r="K134" s="83" t="s">
        <v>288</v>
      </c>
      <c r="L134" s="83" t="s">
        <v>289</v>
      </c>
      <c r="M134" s="83" t="s">
        <v>290</v>
      </c>
      <c r="N134" s="181"/>
      <c r="O134" s="178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200"/>
      <c r="AA134" s="202"/>
      <c r="AB134" s="202"/>
      <c r="AC134" s="123"/>
      <c r="AD134" s="151"/>
      <c r="AE134" s="82"/>
      <c r="AF134" s="82"/>
    </row>
    <row r="135" spans="1:30" ht="24" customHeight="1">
      <c r="A135" s="98" t="s">
        <v>19</v>
      </c>
      <c r="B135" s="195" t="s">
        <v>291</v>
      </c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84"/>
      <c r="AD135" s="85"/>
    </row>
    <row r="136" spans="1:30" ht="51" customHeight="1">
      <c r="A136" s="102" t="s">
        <v>292</v>
      </c>
      <c r="B136" s="196" t="s">
        <v>293</v>
      </c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8"/>
      <c r="AC136" s="87"/>
      <c r="AD136" s="88"/>
    </row>
    <row r="137" spans="1:30" ht="24" customHeight="1">
      <c r="A137" s="64" t="s">
        <v>19</v>
      </c>
      <c r="B137" s="193" t="s">
        <v>295</v>
      </c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84"/>
      <c r="AD137" s="85"/>
    </row>
    <row r="138" spans="1:30" ht="65.25" customHeight="1">
      <c r="A138" s="86" t="s">
        <v>20</v>
      </c>
      <c r="B138" s="191" t="s">
        <v>296</v>
      </c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87"/>
      <c r="AD138" s="88"/>
    </row>
    <row r="139" spans="1:30" ht="15" customHeight="1">
      <c r="A139" s="143" t="s">
        <v>234</v>
      </c>
      <c r="B139" s="111" t="s">
        <v>3</v>
      </c>
      <c r="C139" s="144" t="s">
        <v>2</v>
      </c>
      <c r="D139" s="134" t="s">
        <v>14</v>
      </c>
      <c r="E139" s="135" t="s">
        <v>1</v>
      </c>
      <c r="F139" s="135"/>
      <c r="G139" s="135"/>
      <c r="H139" s="111" t="s">
        <v>235</v>
      </c>
      <c r="I139" s="145" t="s">
        <v>2</v>
      </c>
      <c r="J139" s="134" t="s">
        <v>14</v>
      </c>
      <c r="K139" s="135" t="s">
        <v>1</v>
      </c>
      <c r="L139" s="135"/>
      <c r="M139" s="135"/>
      <c r="N139" s="111" t="s">
        <v>13</v>
      </c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 t="s">
        <v>23</v>
      </c>
      <c r="AA139" s="111"/>
      <c r="AB139" s="111"/>
      <c r="AC139" s="111" t="s">
        <v>25</v>
      </c>
      <c r="AD139" s="135" t="s">
        <v>294</v>
      </c>
    </row>
    <row r="140" spans="1:30" ht="12.75">
      <c r="A140" s="143"/>
      <c r="B140" s="111"/>
      <c r="C140" s="144"/>
      <c r="D140" s="134"/>
      <c r="E140" s="134" t="s">
        <v>0</v>
      </c>
      <c r="F140" s="111" t="s">
        <v>297</v>
      </c>
      <c r="G140" s="111" t="s">
        <v>298</v>
      </c>
      <c r="H140" s="111"/>
      <c r="I140" s="145"/>
      <c r="J140" s="134"/>
      <c r="K140" s="134" t="s">
        <v>0</v>
      </c>
      <c r="L140" s="111" t="s">
        <v>299</v>
      </c>
      <c r="M140" s="111" t="s">
        <v>300</v>
      </c>
      <c r="N140" s="111" t="s">
        <v>4</v>
      </c>
      <c r="O140" s="111" t="s">
        <v>5</v>
      </c>
      <c r="P140" s="111" t="s">
        <v>6</v>
      </c>
      <c r="Q140" s="111" t="s">
        <v>7</v>
      </c>
      <c r="R140" s="111" t="s">
        <v>6</v>
      </c>
      <c r="S140" s="111" t="s">
        <v>8</v>
      </c>
      <c r="T140" s="111" t="s">
        <v>8</v>
      </c>
      <c r="U140" s="111" t="s">
        <v>7</v>
      </c>
      <c r="V140" s="111" t="s">
        <v>9</v>
      </c>
      <c r="W140" s="111" t="s">
        <v>10</v>
      </c>
      <c r="X140" s="111" t="s">
        <v>11</v>
      </c>
      <c r="Y140" s="111" t="s">
        <v>12</v>
      </c>
      <c r="Z140" s="111" t="s">
        <v>238</v>
      </c>
      <c r="AA140" s="111" t="s">
        <v>341</v>
      </c>
      <c r="AB140" s="111"/>
      <c r="AC140" s="111"/>
      <c r="AD140" s="135"/>
    </row>
    <row r="141" spans="1:30" ht="12.75">
      <c r="A141" s="143"/>
      <c r="B141" s="111"/>
      <c r="C141" s="144"/>
      <c r="D141" s="134"/>
      <c r="E141" s="134"/>
      <c r="F141" s="111"/>
      <c r="G141" s="111"/>
      <c r="H141" s="111"/>
      <c r="I141" s="145"/>
      <c r="J141" s="134"/>
      <c r="K141" s="134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35"/>
    </row>
    <row r="142" spans="1:30" ht="236.25" customHeight="1">
      <c r="A142" s="185"/>
      <c r="B142" s="164" t="s">
        <v>301</v>
      </c>
      <c r="C142" s="188"/>
      <c r="D142" s="167" t="s">
        <v>302</v>
      </c>
      <c r="E142" s="167" t="s">
        <v>303</v>
      </c>
      <c r="F142" s="182">
        <v>13</v>
      </c>
      <c r="G142" s="182">
        <v>13</v>
      </c>
      <c r="H142" s="89" t="s">
        <v>304</v>
      </c>
      <c r="I142" s="90"/>
      <c r="J142" s="91" t="s">
        <v>305</v>
      </c>
      <c r="K142" s="91" t="s">
        <v>306</v>
      </c>
      <c r="L142" s="92">
        <v>13</v>
      </c>
      <c r="M142" s="92">
        <v>13</v>
      </c>
      <c r="N142" s="176"/>
      <c r="O142" s="176"/>
      <c r="P142" s="176"/>
      <c r="Q142" s="176"/>
      <c r="R142" s="176"/>
      <c r="S142" s="176"/>
      <c r="T142" s="176"/>
      <c r="U142" s="176"/>
      <c r="V142" s="179">
        <v>264032705</v>
      </c>
      <c r="W142" s="176"/>
      <c r="X142" s="176"/>
      <c r="Y142" s="176"/>
      <c r="Z142" s="152"/>
      <c r="AA142" s="152">
        <v>246032705</v>
      </c>
      <c r="AB142" s="152"/>
      <c r="AC142" s="118">
        <v>264032705</v>
      </c>
      <c r="AD142" s="149" t="s">
        <v>247</v>
      </c>
    </row>
    <row r="143" spans="1:30" ht="47.25">
      <c r="A143" s="186"/>
      <c r="B143" s="165"/>
      <c r="C143" s="189"/>
      <c r="D143" s="168"/>
      <c r="E143" s="168"/>
      <c r="F143" s="183"/>
      <c r="G143" s="183"/>
      <c r="H143" s="89" t="s">
        <v>307</v>
      </c>
      <c r="I143" s="90"/>
      <c r="J143" s="89" t="s">
        <v>308</v>
      </c>
      <c r="K143" s="89" t="s">
        <v>309</v>
      </c>
      <c r="L143" s="92">
        <v>13</v>
      </c>
      <c r="M143" s="92">
        <v>13</v>
      </c>
      <c r="N143" s="177"/>
      <c r="O143" s="177"/>
      <c r="P143" s="177"/>
      <c r="Q143" s="177"/>
      <c r="R143" s="177"/>
      <c r="S143" s="177"/>
      <c r="T143" s="177"/>
      <c r="U143" s="177"/>
      <c r="V143" s="180"/>
      <c r="W143" s="177"/>
      <c r="X143" s="177"/>
      <c r="Y143" s="177"/>
      <c r="Z143" s="153"/>
      <c r="AA143" s="153"/>
      <c r="AB143" s="153"/>
      <c r="AC143" s="119"/>
      <c r="AD143" s="150"/>
    </row>
    <row r="144" spans="1:31" ht="63">
      <c r="A144" s="186"/>
      <c r="B144" s="165"/>
      <c r="C144" s="189"/>
      <c r="D144" s="168"/>
      <c r="E144" s="168"/>
      <c r="F144" s="183"/>
      <c r="G144" s="183"/>
      <c r="H144" s="89" t="s">
        <v>310</v>
      </c>
      <c r="I144" s="90"/>
      <c r="J144" s="89" t="s">
        <v>311</v>
      </c>
      <c r="K144" s="89" t="s">
        <v>312</v>
      </c>
      <c r="L144" s="92">
        <v>13</v>
      </c>
      <c r="M144" s="92">
        <v>13</v>
      </c>
      <c r="N144" s="177"/>
      <c r="O144" s="177"/>
      <c r="P144" s="177"/>
      <c r="Q144" s="177"/>
      <c r="R144" s="177"/>
      <c r="S144" s="177"/>
      <c r="T144" s="177"/>
      <c r="U144" s="177"/>
      <c r="V144" s="180"/>
      <c r="W144" s="177"/>
      <c r="X144" s="177"/>
      <c r="Y144" s="177"/>
      <c r="Z144" s="153"/>
      <c r="AA144" s="153"/>
      <c r="AB144" s="153"/>
      <c r="AC144" s="119"/>
      <c r="AD144" s="150"/>
      <c r="AE144" s="84"/>
    </row>
    <row r="145" spans="1:31" ht="78.75">
      <c r="A145" s="187"/>
      <c r="B145" s="166"/>
      <c r="C145" s="190"/>
      <c r="D145" s="169"/>
      <c r="E145" s="169"/>
      <c r="F145" s="184"/>
      <c r="G145" s="184"/>
      <c r="H145" s="89" t="s">
        <v>313</v>
      </c>
      <c r="I145" s="90"/>
      <c r="J145" s="89" t="s">
        <v>314</v>
      </c>
      <c r="K145" s="89" t="s">
        <v>315</v>
      </c>
      <c r="L145" s="92">
        <v>13</v>
      </c>
      <c r="M145" s="92">
        <v>13</v>
      </c>
      <c r="N145" s="178"/>
      <c r="O145" s="178"/>
      <c r="P145" s="178"/>
      <c r="Q145" s="178"/>
      <c r="R145" s="178"/>
      <c r="S145" s="178"/>
      <c r="T145" s="178"/>
      <c r="U145" s="178"/>
      <c r="V145" s="181"/>
      <c r="W145" s="178"/>
      <c r="X145" s="178"/>
      <c r="Y145" s="178"/>
      <c r="Z145" s="154"/>
      <c r="AA145" s="154"/>
      <c r="AB145" s="154"/>
      <c r="AC145" s="120"/>
      <c r="AD145" s="151"/>
      <c r="AE145" s="84"/>
    </row>
    <row r="146" spans="1:32" ht="126" customHeight="1">
      <c r="A146" s="161"/>
      <c r="B146" s="164" t="s">
        <v>316</v>
      </c>
      <c r="C146" s="161"/>
      <c r="D146" s="167" t="s">
        <v>317</v>
      </c>
      <c r="E146" s="170" t="s">
        <v>318</v>
      </c>
      <c r="F146" s="173">
        <v>1</v>
      </c>
      <c r="G146" s="173">
        <v>1</v>
      </c>
      <c r="H146" s="89" t="s">
        <v>319</v>
      </c>
      <c r="I146" s="161"/>
      <c r="J146" s="91" t="s">
        <v>320</v>
      </c>
      <c r="K146" s="91" t="s">
        <v>321</v>
      </c>
      <c r="L146" s="91" t="s">
        <v>322</v>
      </c>
      <c r="M146" s="91" t="s">
        <v>322</v>
      </c>
      <c r="N146" s="146"/>
      <c r="O146" s="158">
        <v>16455144</v>
      </c>
      <c r="P146" s="158"/>
      <c r="Q146" s="146"/>
      <c r="R146" s="146"/>
      <c r="S146" s="146"/>
      <c r="T146" s="146"/>
      <c r="U146" s="146"/>
      <c r="V146" s="146"/>
      <c r="W146" s="146"/>
      <c r="X146" s="146"/>
      <c r="Y146" s="146"/>
      <c r="Z146" s="152">
        <v>16455144</v>
      </c>
      <c r="AA146" s="155"/>
      <c r="AB146" s="155"/>
      <c r="AC146" s="118">
        <v>16455144</v>
      </c>
      <c r="AD146" s="149" t="s">
        <v>247</v>
      </c>
      <c r="AE146" s="73"/>
      <c r="AF146" s="84"/>
    </row>
    <row r="147" spans="1:32" ht="33">
      <c r="A147" s="162"/>
      <c r="B147" s="165"/>
      <c r="C147" s="162"/>
      <c r="D147" s="168"/>
      <c r="E147" s="171"/>
      <c r="F147" s="174"/>
      <c r="G147" s="174"/>
      <c r="H147" s="89" t="s">
        <v>323</v>
      </c>
      <c r="I147" s="162"/>
      <c r="J147" s="91" t="s">
        <v>324</v>
      </c>
      <c r="K147" s="93" t="s">
        <v>325</v>
      </c>
      <c r="L147" s="91" t="s">
        <v>322</v>
      </c>
      <c r="M147" s="91" t="s">
        <v>322</v>
      </c>
      <c r="N147" s="147"/>
      <c r="O147" s="159"/>
      <c r="P147" s="159"/>
      <c r="Q147" s="147"/>
      <c r="R147" s="147"/>
      <c r="S147" s="147"/>
      <c r="T147" s="147"/>
      <c r="U147" s="147"/>
      <c r="V147" s="147"/>
      <c r="W147" s="147"/>
      <c r="X147" s="147"/>
      <c r="Y147" s="147"/>
      <c r="Z147" s="153"/>
      <c r="AA147" s="156"/>
      <c r="AB147" s="156"/>
      <c r="AC147" s="119"/>
      <c r="AD147" s="150"/>
      <c r="AE147" s="73"/>
      <c r="AF147" s="84"/>
    </row>
    <row r="148" spans="1:32" ht="33">
      <c r="A148" s="163"/>
      <c r="B148" s="166"/>
      <c r="C148" s="163"/>
      <c r="D148" s="169"/>
      <c r="E148" s="172"/>
      <c r="F148" s="175"/>
      <c r="G148" s="175"/>
      <c r="H148" s="89" t="s">
        <v>326</v>
      </c>
      <c r="I148" s="163"/>
      <c r="J148" s="91" t="s">
        <v>327</v>
      </c>
      <c r="K148" s="93" t="s">
        <v>326</v>
      </c>
      <c r="L148" s="91" t="s">
        <v>322</v>
      </c>
      <c r="M148" s="91" t="s">
        <v>322</v>
      </c>
      <c r="N148" s="148"/>
      <c r="O148" s="160"/>
      <c r="P148" s="160"/>
      <c r="Q148" s="148"/>
      <c r="R148" s="148"/>
      <c r="S148" s="148"/>
      <c r="T148" s="148"/>
      <c r="U148" s="148"/>
      <c r="V148" s="148"/>
      <c r="W148" s="148"/>
      <c r="X148" s="148"/>
      <c r="Y148" s="148"/>
      <c r="Z148" s="154"/>
      <c r="AA148" s="157"/>
      <c r="AB148" s="157"/>
      <c r="AC148" s="120"/>
      <c r="AD148" s="151"/>
      <c r="AE148" s="73"/>
      <c r="AF148" s="84"/>
    </row>
    <row r="149" spans="1:30" ht="26.25" customHeight="1">
      <c r="A149" s="98" t="s">
        <v>17</v>
      </c>
      <c r="B149" s="371" t="s">
        <v>328</v>
      </c>
      <c r="C149" s="372"/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4"/>
      <c r="AD149" s="105"/>
    </row>
    <row r="150" spans="1:30" ht="66" customHeight="1">
      <c r="A150" s="98" t="s">
        <v>230</v>
      </c>
      <c r="B150" s="139" t="s">
        <v>329</v>
      </c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</row>
    <row r="151" spans="1:30" ht="27" customHeight="1">
      <c r="A151" s="98" t="s">
        <v>19</v>
      </c>
      <c r="B151" s="140" t="s">
        <v>330</v>
      </c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04"/>
      <c r="AD151" s="105"/>
    </row>
    <row r="152" spans="1:30" ht="75.75" customHeight="1">
      <c r="A152" s="86" t="s">
        <v>20</v>
      </c>
      <c r="B152" s="141" t="s">
        <v>331</v>
      </c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06"/>
      <c r="AD152" s="107"/>
    </row>
    <row r="153" spans="1:30" ht="12.75">
      <c r="A153" s="143" t="s">
        <v>234</v>
      </c>
      <c r="B153" s="111" t="s">
        <v>3</v>
      </c>
      <c r="C153" s="144" t="s">
        <v>2</v>
      </c>
      <c r="D153" s="134" t="s">
        <v>14</v>
      </c>
      <c r="E153" s="135" t="s">
        <v>1</v>
      </c>
      <c r="F153" s="135"/>
      <c r="G153" s="135"/>
      <c r="H153" s="111" t="s">
        <v>235</v>
      </c>
      <c r="I153" s="145" t="s">
        <v>2</v>
      </c>
      <c r="J153" s="134" t="s">
        <v>14</v>
      </c>
      <c r="K153" s="135" t="s">
        <v>1</v>
      </c>
      <c r="L153" s="135"/>
      <c r="M153" s="135"/>
      <c r="N153" s="111" t="s">
        <v>13</v>
      </c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 t="s">
        <v>23</v>
      </c>
      <c r="AA153" s="111"/>
      <c r="AB153" s="111"/>
      <c r="AC153" s="111" t="s">
        <v>25</v>
      </c>
      <c r="AD153" s="136" t="s">
        <v>294</v>
      </c>
    </row>
    <row r="154" spans="1:30" ht="15" customHeight="1">
      <c r="A154" s="143"/>
      <c r="B154" s="111"/>
      <c r="C154" s="144"/>
      <c r="D154" s="134"/>
      <c r="E154" s="134" t="s">
        <v>0</v>
      </c>
      <c r="F154" s="111" t="s">
        <v>236</v>
      </c>
      <c r="G154" s="111" t="s">
        <v>237</v>
      </c>
      <c r="H154" s="111"/>
      <c r="I154" s="145"/>
      <c r="J154" s="134"/>
      <c r="K154" s="134" t="s">
        <v>0</v>
      </c>
      <c r="L154" s="111" t="s">
        <v>30</v>
      </c>
      <c r="M154" s="111" t="s">
        <v>29</v>
      </c>
      <c r="N154" s="111" t="s">
        <v>4</v>
      </c>
      <c r="O154" s="111" t="s">
        <v>5</v>
      </c>
      <c r="P154" s="111" t="s">
        <v>6</v>
      </c>
      <c r="Q154" s="111" t="s">
        <v>7</v>
      </c>
      <c r="R154" s="111" t="s">
        <v>6</v>
      </c>
      <c r="S154" s="111" t="s">
        <v>8</v>
      </c>
      <c r="T154" s="111" t="s">
        <v>8</v>
      </c>
      <c r="U154" s="111" t="s">
        <v>7</v>
      </c>
      <c r="V154" s="111" t="s">
        <v>9</v>
      </c>
      <c r="W154" s="111" t="s">
        <v>10</v>
      </c>
      <c r="X154" s="111" t="s">
        <v>11</v>
      </c>
      <c r="Y154" s="111" t="s">
        <v>12</v>
      </c>
      <c r="Z154" s="111" t="s">
        <v>238</v>
      </c>
      <c r="AA154" s="111" t="s">
        <v>341</v>
      </c>
      <c r="AB154" s="111" t="s">
        <v>342</v>
      </c>
      <c r="AC154" s="111"/>
      <c r="AD154" s="137"/>
    </row>
    <row r="155" spans="1:30" ht="12.75">
      <c r="A155" s="143"/>
      <c r="B155" s="111"/>
      <c r="C155" s="144"/>
      <c r="D155" s="134"/>
      <c r="E155" s="134"/>
      <c r="F155" s="111"/>
      <c r="G155" s="111"/>
      <c r="H155" s="111"/>
      <c r="I155" s="145"/>
      <c r="J155" s="134"/>
      <c r="K155" s="134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38"/>
    </row>
    <row r="156" spans="1:30" ht="22.5">
      <c r="A156" s="131"/>
      <c r="B156" s="132" t="s">
        <v>332</v>
      </c>
      <c r="C156" s="131"/>
      <c r="D156" s="133" t="s">
        <v>333</v>
      </c>
      <c r="E156" s="133" t="s">
        <v>334</v>
      </c>
      <c r="F156" s="127">
        <v>6</v>
      </c>
      <c r="G156" s="127">
        <v>8</v>
      </c>
      <c r="H156" s="94" t="s">
        <v>335</v>
      </c>
      <c r="I156" s="7"/>
      <c r="J156" s="128" t="s">
        <v>336</v>
      </c>
      <c r="K156" s="128" t="s">
        <v>337</v>
      </c>
      <c r="L156" s="128">
        <v>6</v>
      </c>
      <c r="M156" s="128">
        <v>8</v>
      </c>
      <c r="N156" s="124">
        <v>0</v>
      </c>
      <c r="O156" s="124">
        <v>169975655</v>
      </c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12" t="s">
        <v>338</v>
      </c>
      <c r="AA156" s="112"/>
      <c r="AB156" s="115" t="s">
        <v>343</v>
      </c>
      <c r="AC156" s="118">
        <v>169975655</v>
      </c>
      <c r="AD156" s="121" t="s">
        <v>247</v>
      </c>
    </row>
    <row r="157" spans="1:30" ht="12.75">
      <c r="A157" s="131"/>
      <c r="B157" s="132"/>
      <c r="C157" s="131"/>
      <c r="D157" s="133"/>
      <c r="E157" s="133"/>
      <c r="F157" s="127"/>
      <c r="G157" s="127"/>
      <c r="H157" s="94" t="s">
        <v>339</v>
      </c>
      <c r="I157" s="7"/>
      <c r="J157" s="129"/>
      <c r="K157" s="129"/>
      <c r="L157" s="129"/>
      <c r="M157" s="129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13"/>
      <c r="AA157" s="113"/>
      <c r="AB157" s="116"/>
      <c r="AC157" s="119"/>
      <c r="AD157" s="122"/>
    </row>
    <row r="158" spans="1:30" ht="52.5" customHeight="1">
      <c r="A158" s="131"/>
      <c r="B158" s="132"/>
      <c r="C158" s="131"/>
      <c r="D158" s="133"/>
      <c r="E158" s="133"/>
      <c r="F158" s="127"/>
      <c r="G158" s="127"/>
      <c r="H158" s="94" t="s">
        <v>340</v>
      </c>
      <c r="I158" s="7"/>
      <c r="J158" s="130"/>
      <c r="K158" s="130"/>
      <c r="L158" s="130"/>
      <c r="M158" s="130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14"/>
      <c r="AA158" s="114"/>
      <c r="AB158" s="117"/>
      <c r="AC158" s="120"/>
      <c r="AD158" s="123"/>
    </row>
    <row r="159" ht="12.75">
      <c r="A159" s="95"/>
    </row>
  </sheetData>
  <sheetProtection/>
  <mergeCells count="703">
    <mergeCell ref="AA111:AA113"/>
    <mergeCell ref="Z111:Z113"/>
    <mergeCell ref="B149:M149"/>
    <mergeCell ref="A86:A88"/>
    <mergeCell ref="B86:B88"/>
    <mergeCell ref="G78:G80"/>
    <mergeCell ref="C86:C88"/>
    <mergeCell ref="D86:D88"/>
    <mergeCell ref="E86:E88"/>
    <mergeCell ref="F86:F88"/>
    <mergeCell ref="G86:G88"/>
    <mergeCell ref="B82:AG82"/>
    <mergeCell ref="N84:N85"/>
    <mergeCell ref="O84:O85"/>
    <mergeCell ref="P84:P85"/>
    <mergeCell ref="Y84:Y85"/>
    <mergeCell ref="Z84:Z85"/>
    <mergeCell ref="AA84:AA85"/>
    <mergeCell ref="AF83:AF85"/>
    <mergeCell ref="AG83:AG85"/>
    <mergeCell ref="Q84:Q85"/>
    <mergeCell ref="R84:R85"/>
    <mergeCell ref="S84:S85"/>
    <mergeCell ref="T84:T85"/>
    <mergeCell ref="AB84:AB85"/>
    <mergeCell ref="AC84:AC85"/>
    <mergeCell ref="V84:V85"/>
    <mergeCell ref="W84:W85"/>
    <mergeCell ref="X84:X85"/>
    <mergeCell ref="AD84:AD85"/>
    <mergeCell ref="I83:I85"/>
    <mergeCell ref="AE84:AE85"/>
    <mergeCell ref="U84:U85"/>
    <mergeCell ref="J83:J85"/>
    <mergeCell ref="K83:M83"/>
    <mergeCell ref="N83:Y83"/>
    <mergeCell ref="Z83:AE83"/>
    <mergeCell ref="K84:K85"/>
    <mergeCell ref="L84:L85"/>
    <mergeCell ref="M84:M85"/>
    <mergeCell ref="A83:A85"/>
    <mergeCell ref="B83:B85"/>
    <mergeCell ref="C83:C85"/>
    <mergeCell ref="D83:D85"/>
    <mergeCell ref="E83:G83"/>
    <mergeCell ref="H83:H85"/>
    <mergeCell ref="E84:E85"/>
    <mergeCell ref="F84:F85"/>
    <mergeCell ref="G84:G85"/>
    <mergeCell ref="B81:AG81"/>
    <mergeCell ref="A78:A80"/>
    <mergeCell ref="B78:B80"/>
    <mergeCell ref="C78:C80"/>
    <mergeCell ref="D78:D80"/>
    <mergeCell ref="E78:E80"/>
    <mergeCell ref="F78:F80"/>
    <mergeCell ref="N76:N77"/>
    <mergeCell ref="O76:O77"/>
    <mergeCell ref="AA76:AA77"/>
    <mergeCell ref="AE76:AE77"/>
    <mergeCell ref="U76:U77"/>
    <mergeCell ref="V76:V77"/>
    <mergeCell ref="W76:W77"/>
    <mergeCell ref="X76:X77"/>
    <mergeCell ref="Y76:Y77"/>
    <mergeCell ref="S76:S77"/>
    <mergeCell ref="E76:E77"/>
    <mergeCell ref="F76:F77"/>
    <mergeCell ref="G76:G77"/>
    <mergeCell ref="K76:K77"/>
    <mergeCell ref="L76:L77"/>
    <mergeCell ref="M76:M77"/>
    <mergeCell ref="Z75:AE75"/>
    <mergeCell ref="AF75:AF77"/>
    <mergeCell ref="Z76:Z77"/>
    <mergeCell ref="AB76:AB77"/>
    <mergeCell ref="AC76:AC77"/>
    <mergeCell ref="AD76:AD77"/>
    <mergeCell ref="T76:T77"/>
    <mergeCell ref="B73:AG73"/>
    <mergeCell ref="B74:AG74"/>
    <mergeCell ref="A75:A77"/>
    <mergeCell ref="B75:B77"/>
    <mergeCell ref="P76:P77"/>
    <mergeCell ref="J75:J77"/>
    <mergeCell ref="K75:M75"/>
    <mergeCell ref="N75:Y75"/>
    <mergeCell ref="C75:C77"/>
    <mergeCell ref="D75:D77"/>
    <mergeCell ref="E75:G75"/>
    <mergeCell ref="H75:H77"/>
    <mergeCell ref="I75:I77"/>
    <mergeCell ref="A65:A69"/>
    <mergeCell ref="B70:AG70"/>
    <mergeCell ref="AG75:AG77"/>
    <mergeCell ref="Q76:Q77"/>
    <mergeCell ref="R76:R77"/>
    <mergeCell ref="A71:A72"/>
    <mergeCell ref="B71:AG72"/>
    <mergeCell ref="B65:B69"/>
    <mergeCell ref="C65:C69"/>
    <mergeCell ref="D65:D69"/>
    <mergeCell ref="E65:E69"/>
    <mergeCell ref="F65:F69"/>
    <mergeCell ref="G65:G69"/>
    <mergeCell ref="AE55:AE56"/>
    <mergeCell ref="B57:B59"/>
    <mergeCell ref="C57:C59"/>
    <mergeCell ref="D57:D59"/>
    <mergeCell ref="E57:E59"/>
    <mergeCell ref="F57:F59"/>
    <mergeCell ref="G57:G59"/>
    <mergeCell ref="Y55:Y56"/>
    <mergeCell ref="Z55:Z56"/>
    <mergeCell ref="AA55:AA56"/>
    <mergeCell ref="S55:S56"/>
    <mergeCell ref="T55:T56"/>
    <mergeCell ref="U55:U56"/>
    <mergeCell ref="V55:V56"/>
    <mergeCell ref="W55:W56"/>
    <mergeCell ref="X55:X56"/>
    <mergeCell ref="AG54:AG56"/>
    <mergeCell ref="E55:E56"/>
    <mergeCell ref="F55:F56"/>
    <mergeCell ref="G55:G56"/>
    <mergeCell ref="K55:K56"/>
    <mergeCell ref="L55:L56"/>
    <mergeCell ref="N55:N56"/>
    <mergeCell ref="O55:O56"/>
    <mergeCell ref="P55:P56"/>
    <mergeCell ref="Q55:Q56"/>
    <mergeCell ref="J54:J56"/>
    <mergeCell ref="K54:M54"/>
    <mergeCell ref="M55:M56"/>
    <mergeCell ref="N54:Y54"/>
    <mergeCell ref="Z54:AE54"/>
    <mergeCell ref="AF54:AF56"/>
    <mergeCell ref="R55:R56"/>
    <mergeCell ref="AB55:AB56"/>
    <mergeCell ref="AC55:AC56"/>
    <mergeCell ref="AD55:AD56"/>
    <mergeCell ref="B54:B56"/>
    <mergeCell ref="C54:C56"/>
    <mergeCell ref="D54:D56"/>
    <mergeCell ref="E54:G54"/>
    <mergeCell ref="H54:H56"/>
    <mergeCell ref="I54:I56"/>
    <mergeCell ref="H62:H64"/>
    <mergeCell ref="R63:R64"/>
    <mergeCell ref="S63:S64"/>
    <mergeCell ref="B49:AG49"/>
    <mergeCell ref="A50:A51"/>
    <mergeCell ref="B50:AG51"/>
    <mergeCell ref="B52:AG52"/>
    <mergeCell ref="B53:AG53"/>
    <mergeCell ref="A57:A59"/>
    <mergeCell ref="A54:A56"/>
    <mergeCell ref="N63:N64"/>
    <mergeCell ref="V63:V64"/>
    <mergeCell ref="W63:W64"/>
    <mergeCell ref="B60:AG60"/>
    <mergeCell ref="B61:AG61"/>
    <mergeCell ref="A62:A64"/>
    <mergeCell ref="B62:B64"/>
    <mergeCell ref="C62:C64"/>
    <mergeCell ref="D62:D64"/>
    <mergeCell ref="E62:G62"/>
    <mergeCell ref="O63:O64"/>
    <mergeCell ref="P63:P64"/>
    <mergeCell ref="Q63:Q64"/>
    <mergeCell ref="I62:I64"/>
    <mergeCell ref="J62:J64"/>
    <mergeCell ref="K62:M62"/>
    <mergeCell ref="N62:Y62"/>
    <mergeCell ref="K63:K64"/>
    <mergeCell ref="L63:L64"/>
    <mergeCell ref="M63:M64"/>
    <mergeCell ref="AG62:AG64"/>
    <mergeCell ref="Z62:AE62"/>
    <mergeCell ref="AF62:AF64"/>
    <mergeCell ref="B47:AG47"/>
    <mergeCell ref="B48:AG48"/>
    <mergeCell ref="Z63:Z64"/>
    <mergeCell ref="AA63:AA64"/>
    <mergeCell ref="AB63:AB64"/>
    <mergeCell ref="E63:E64"/>
    <mergeCell ref="F63:F64"/>
    <mergeCell ref="AC63:AC64"/>
    <mergeCell ref="AD63:AD64"/>
    <mergeCell ref="AE63:AE64"/>
    <mergeCell ref="T63:T64"/>
    <mergeCell ref="U63:U64"/>
    <mergeCell ref="G39:G42"/>
    <mergeCell ref="G43:G46"/>
    <mergeCell ref="X63:X64"/>
    <mergeCell ref="Y63:Y64"/>
    <mergeCell ref="G63:G64"/>
    <mergeCell ref="A39:A42"/>
    <mergeCell ref="B43:B46"/>
    <mergeCell ref="C43:C46"/>
    <mergeCell ref="D43:D46"/>
    <mergeCell ref="E43:E46"/>
    <mergeCell ref="F43:F46"/>
    <mergeCell ref="A43:A46"/>
    <mergeCell ref="D35:D38"/>
    <mergeCell ref="E35:E38"/>
    <mergeCell ref="F35:F38"/>
    <mergeCell ref="G35:G38"/>
    <mergeCell ref="A35:A38"/>
    <mergeCell ref="B39:B42"/>
    <mergeCell ref="C39:C42"/>
    <mergeCell ref="D39:D42"/>
    <mergeCell ref="E39:E42"/>
    <mergeCell ref="F39:F42"/>
    <mergeCell ref="AE29:AE30"/>
    <mergeCell ref="A31:A34"/>
    <mergeCell ref="B31:B34"/>
    <mergeCell ref="C31:C34"/>
    <mergeCell ref="D31:D34"/>
    <mergeCell ref="E31:E34"/>
    <mergeCell ref="F31:F34"/>
    <mergeCell ref="Y29:Y30"/>
    <mergeCell ref="N29:N30"/>
    <mergeCell ref="AF28:AF30"/>
    <mergeCell ref="AG28:AG30"/>
    <mergeCell ref="E29:E30"/>
    <mergeCell ref="F29:F30"/>
    <mergeCell ref="G29:G30"/>
    <mergeCell ref="K29:K30"/>
    <mergeCell ref="L29:L30"/>
    <mergeCell ref="M29:M30"/>
    <mergeCell ref="Z29:Z30"/>
    <mergeCell ref="AD29:AD30"/>
    <mergeCell ref="H28:H30"/>
    <mergeCell ref="I28:I30"/>
    <mergeCell ref="J28:J30"/>
    <mergeCell ref="K28:M28"/>
    <mergeCell ref="N28:Y28"/>
    <mergeCell ref="S29:S30"/>
    <mergeCell ref="T29:T30"/>
    <mergeCell ref="U29:U30"/>
    <mergeCell ref="V29:V30"/>
    <mergeCell ref="W29:W30"/>
    <mergeCell ref="H95:H97"/>
    <mergeCell ref="Z28:AE28"/>
    <mergeCell ref="O29:O30"/>
    <mergeCell ref="P29:P30"/>
    <mergeCell ref="Q29:Q30"/>
    <mergeCell ref="R29:R30"/>
    <mergeCell ref="X29:X30"/>
    <mergeCell ref="AA29:AA30"/>
    <mergeCell ref="AB29:AB30"/>
    <mergeCell ref="AC29:AC30"/>
    <mergeCell ref="C14:C16"/>
    <mergeCell ref="D14:D16"/>
    <mergeCell ref="G15:G16"/>
    <mergeCell ref="AF14:AF16"/>
    <mergeCell ref="H14:H16"/>
    <mergeCell ref="E15:E16"/>
    <mergeCell ref="F15:F16"/>
    <mergeCell ref="J14:J16"/>
    <mergeCell ref="K14:M14"/>
    <mergeCell ref="M15:M16"/>
    <mergeCell ref="A8:A9"/>
    <mergeCell ref="A1:AG1"/>
    <mergeCell ref="A2:AG2"/>
    <mergeCell ref="A3:AG3"/>
    <mergeCell ref="A14:A16"/>
    <mergeCell ref="B14:B16"/>
    <mergeCell ref="T15:T16"/>
    <mergeCell ref="N14:Y14"/>
    <mergeCell ref="E14:G14"/>
    <mergeCell ref="AG14:AG16"/>
    <mergeCell ref="K15:K16"/>
    <mergeCell ref="S15:S16"/>
    <mergeCell ref="AD15:AD16"/>
    <mergeCell ref="AE15:AE16"/>
    <mergeCell ref="N15:N16"/>
    <mergeCell ref="O15:O16"/>
    <mergeCell ref="P15:P16"/>
    <mergeCell ref="Q15:Q16"/>
    <mergeCell ref="B5:AG5"/>
    <mergeCell ref="B6:AG6"/>
    <mergeCell ref="B8:AG9"/>
    <mergeCell ref="B7:AG7"/>
    <mergeCell ref="B10:AG10"/>
    <mergeCell ref="U15:U16"/>
    <mergeCell ref="V15:V16"/>
    <mergeCell ref="W15:W16"/>
    <mergeCell ref="I14:I16"/>
    <mergeCell ref="R15:R16"/>
    <mergeCell ref="Z14:AE14"/>
    <mergeCell ref="Z15:Z16"/>
    <mergeCell ref="AA15:AA16"/>
    <mergeCell ref="AB15:AB16"/>
    <mergeCell ref="AC15:AC16"/>
    <mergeCell ref="B11:AG11"/>
    <mergeCell ref="A12:AG12"/>
    <mergeCell ref="L15:L16"/>
    <mergeCell ref="X15:X16"/>
    <mergeCell ref="Y15:Y16"/>
    <mergeCell ref="A28:A30"/>
    <mergeCell ref="B28:B30"/>
    <mergeCell ref="C28:C30"/>
    <mergeCell ref="D28:D30"/>
    <mergeCell ref="A17:A25"/>
    <mergeCell ref="B26:AG26"/>
    <mergeCell ref="B27:AG27"/>
    <mergeCell ref="E17:E25"/>
    <mergeCell ref="F17:F25"/>
    <mergeCell ref="G17:G25"/>
    <mergeCell ref="C95:C97"/>
    <mergeCell ref="D95:D97"/>
    <mergeCell ref="E95:G95"/>
    <mergeCell ref="B17:B25"/>
    <mergeCell ref="C17:C25"/>
    <mergeCell ref="D17:D25"/>
    <mergeCell ref="E28:G28"/>
    <mergeCell ref="G31:G34"/>
    <mergeCell ref="B35:B38"/>
    <mergeCell ref="C35:C38"/>
    <mergeCell ref="R96:R97"/>
    <mergeCell ref="S96:S97"/>
    <mergeCell ref="T96:T97"/>
    <mergeCell ref="B89:AF89"/>
    <mergeCell ref="B90:AF90"/>
    <mergeCell ref="A91:A92"/>
    <mergeCell ref="B91:AF92"/>
    <mergeCell ref="B93:AF93"/>
    <mergeCell ref="A95:A97"/>
    <mergeCell ref="B95:B97"/>
    <mergeCell ref="L96:L97"/>
    <mergeCell ref="M96:M97"/>
    <mergeCell ref="N96:N97"/>
    <mergeCell ref="O96:O97"/>
    <mergeCell ref="I95:I97"/>
    <mergeCell ref="J95:J97"/>
    <mergeCell ref="K95:M95"/>
    <mergeCell ref="N95:Y95"/>
    <mergeCell ref="P96:P97"/>
    <mergeCell ref="Q96:Q97"/>
    <mergeCell ref="X96:X97"/>
    <mergeCell ref="Y96:Y97"/>
    <mergeCell ref="AF98:AF102"/>
    <mergeCell ref="AD100:AD102"/>
    <mergeCell ref="AB96:AC97"/>
    <mergeCell ref="AE95:AE97"/>
    <mergeCell ref="AF95:AF97"/>
    <mergeCell ref="AD95:AD97"/>
    <mergeCell ref="AD98:AD99"/>
    <mergeCell ref="AE98:AE102"/>
    <mergeCell ref="D98:D102"/>
    <mergeCell ref="E98:E102"/>
    <mergeCell ref="F98:F102"/>
    <mergeCell ref="U96:U97"/>
    <mergeCell ref="V96:V97"/>
    <mergeCell ref="W96:W97"/>
    <mergeCell ref="E96:E97"/>
    <mergeCell ref="F96:F97"/>
    <mergeCell ref="G96:G97"/>
    <mergeCell ref="K96:K97"/>
    <mergeCell ref="AA100:AA102"/>
    <mergeCell ref="AB100:AC102"/>
    <mergeCell ref="AA103:AA108"/>
    <mergeCell ref="Z103:Z108"/>
    <mergeCell ref="A103:A108"/>
    <mergeCell ref="B103:B108"/>
    <mergeCell ref="AB103:AC108"/>
    <mergeCell ref="E103:E108"/>
    <mergeCell ref="F103:F108"/>
    <mergeCell ref="G98:G102"/>
    <mergeCell ref="R98:R102"/>
    <mergeCell ref="A98:A102"/>
    <mergeCell ref="B98:B102"/>
    <mergeCell ref="C98:C102"/>
    <mergeCell ref="AE103:AE108"/>
    <mergeCell ref="AF103:AF108"/>
    <mergeCell ref="C103:C108"/>
    <mergeCell ref="D103:D108"/>
    <mergeCell ref="G103:G108"/>
    <mergeCell ref="P103:P108"/>
    <mergeCell ref="W103:W108"/>
    <mergeCell ref="X103:X108"/>
    <mergeCell ref="AD103:AD108"/>
    <mergeCell ref="B109:AF109"/>
    <mergeCell ref="C110:D110"/>
    <mergeCell ref="A111:A113"/>
    <mergeCell ref="B111:B113"/>
    <mergeCell ref="C111:C113"/>
    <mergeCell ref="D111:D113"/>
    <mergeCell ref="E111:E113"/>
    <mergeCell ref="F111:F113"/>
    <mergeCell ref="G111:G113"/>
    <mergeCell ref="I111:I113"/>
    <mergeCell ref="Y111:Y113"/>
    <mergeCell ref="N111:N113"/>
    <mergeCell ref="O111:O113"/>
    <mergeCell ref="P111:P113"/>
    <mergeCell ref="Q111:Q113"/>
    <mergeCell ref="R111:R113"/>
    <mergeCell ref="S111:S113"/>
    <mergeCell ref="B114:AF114"/>
    <mergeCell ref="AD111:AD113"/>
    <mergeCell ref="AE111:AE113"/>
    <mergeCell ref="AF111:AF113"/>
    <mergeCell ref="AB111:AC113"/>
    <mergeCell ref="T111:T113"/>
    <mergeCell ref="U111:U113"/>
    <mergeCell ref="V111:V113"/>
    <mergeCell ref="W111:W113"/>
    <mergeCell ref="X111:X113"/>
    <mergeCell ref="A116:A117"/>
    <mergeCell ref="B116:B117"/>
    <mergeCell ref="C116:C117"/>
    <mergeCell ref="D116:D117"/>
    <mergeCell ref="E116:E117"/>
    <mergeCell ref="F116:F117"/>
    <mergeCell ref="B94:R94"/>
    <mergeCell ref="Q116:Q117"/>
    <mergeCell ref="R116:R117"/>
    <mergeCell ref="S116:S117"/>
    <mergeCell ref="T116:T117"/>
    <mergeCell ref="U116:U117"/>
    <mergeCell ref="G116:G117"/>
    <mergeCell ref="L116:L117"/>
    <mergeCell ref="M116:M117"/>
    <mergeCell ref="N116:N117"/>
    <mergeCell ref="Z116:Z117"/>
    <mergeCell ref="B115:AF115"/>
    <mergeCell ref="W116:W117"/>
    <mergeCell ref="X116:X117"/>
    <mergeCell ref="Y116:Y117"/>
    <mergeCell ref="AD116:AD117"/>
    <mergeCell ref="AE116:AE117"/>
    <mergeCell ref="V116:V117"/>
    <mergeCell ref="O116:O117"/>
    <mergeCell ref="P116:P117"/>
    <mergeCell ref="B118:AB118"/>
    <mergeCell ref="B119:AB119"/>
    <mergeCell ref="AF116:AF117"/>
    <mergeCell ref="Z95:AC95"/>
    <mergeCell ref="Z96:Z97"/>
    <mergeCell ref="AA96:AA97"/>
    <mergeCell ref="AA98:AA99"/>
    <mergeCell ref="AB98:AC99"/>
    <mergeCell ref="AB116:AC117"/>
    <mergeCell ref="AA116:AA117"/>
    <mergeCell ref="B121:AB121"/>
    <mergeCell ref="B122:AB122"/>
    <mergeCell ref="A123:A125"/>
    <mergeCell ref="B123:B125"/>
    <mergeCell ref="C123:C125"/>
    <mergeCell ref="D123:D125"/>
    <mergeCell ref="E123:G123"/>
    <mergeCell ref="H123:H125"/>
    <mergeCell ref="I123:I125"/>
    <mergeCell ref="J123:J125"/>
    <mergeCell ref="K123:M123"/>
    <mergeCell ref="N123:Y123"/>
    <mergeCell ref="Z123:AB124"/>
    <mergeCell ref="AC123:AC125"/>
    <mergeCell ref="AD123:AD125"/>
    <mergeCell ref="E124:E125"/>
    <mergeCell ref="F124:F125"/>
    <mergeCell ref="G124:G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Y124:Y125"/>
    <mergeCell ref="A126:A127"/>
    <mergeCell ref="B126:B127"/>
    <mergeCell ref="C126:C132"/>
    <mergeCell ref="D126:D127"/>
    <mergeCell ref="E126:E127"/>
    <mergeCell ref="F126:F127"/>
    <mergeCell ref="G126:G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Y126:Y127"/>
    <mergeCell ref="Z126:Z127"/>
    <mergeCell ref="AA126:AA127"/>
    <mergeCell ref="AB126:AB127"/>
    <mergeCell ref="AC126:AC127"/>
    <mergeCell ref="AD126:AD127"/>
    <mergeCell ref="A128:A132"/>
    <mergeCell ref="B128:B132"/>
    <mergeCell ref="D128:D132"/>
    <mergeCell ref="E128:E132"/>
    <mergeCell ref="F128:F132"/>
    <mergeCell ref="G128:G132"/>
    <mergeCell ref="N128:N132"/>
    <mergeCell ref="O128:O132"/>
    <mergeCell ref="P128:P132"/>
    <mergeCell ref="Q128:Q132"/>
    <mergeCell ref="R128:R132"/>
    <mergeCell ref="S128:S132"/>
    <mergeCell ref="T128:T132"/>
    <mergeCell ref="AD128:AD132"/>
    <mergeCell ref="A133:A134"/>
    <mergeCell ref="B133:B134"/>
    <mergeCell ref="C133:C134"/>
    <mergeCell ref="D133:D134"/>
    <mergeCell ref="E133:E134"/>
    <mergeCell ref="F133:F134"/>
    <mergeCell ref="U128:U132"/>
    <mergeCell ref="V128:V132"/>
    <mergeCell ref="W128:W132"/>
    <mergeCell ref="P133:P134"/>
    <mergeCell ref="Q133:Q134"/>
    <mergeCell ref="R133:R134"/>
    <mergeCell ref="AA128:AA132"/>
    <mergeCell ref="AB128:AB132"/>
    <mergeCell ref="AC128:AC132"/>
    <mergeCell ref="X128:X132"/>
    <mergeCell ref="Y128:Y132"/>
    <mergeCell ref="Z128:Z132"/>
    <mergeCell ref="AC133:AC134"/>
    <mergeCell ref="AD133:AD134"/>
    <mergeCell ref="S133:S134"/>
    <mergeCell ref="T133:T134"/>
    <mergeCell ref="U133:U134"/>
    <mergeCell ref="V133:V134"/>
    <mergeCell ref="W133:W134"/>
    <mergeCell ref="X133:X134"/>
    <mergeCell ref="B137:AB137"/>
    <mergeCell ref="B135:AB135"/>
    <mergeCell ref="B136:AB136"/>
    <mergeCell ref="Y133:Y134"/>
    <mergeCell ref="Z133:Z134"/>
    <mergeCell ref="AA133:AA134"/>
    <mergeCell ref="AB133:AB134"/>
    <mergeCell ref="G133:G134"/>
    <mergeCell ref="N133:N134"/>
    <mergeCell ref="O133:O134"/>
    <mergeCell ref="B138:AB138"/>
    <mergeCell ref="A139:A141"/>
    <mergeCell ref="B139:B141"/>
    <mergeCell ref="C139:C141"/>
    <mergeCell ref="D139:D141"/>
    <mergeCell ref="E139:G139"/>
    <mergeCell ref="H139:H141"/>
    <mergeCell ref="I139:I141"/>
    <mergeCell ref="J139:J141"/>
    <mergeCell ref="K139:M139"/>
    <mergeCell ref="N139:Y139"/>
    <mergeCell ref="AC139:AC141"/>
    <mergeCell ref="AD139:AD141"/>
    <mergeCell ref="E140:E141"/>
    <mergeCell ref="F140:F141"/>
    <mergeCell ref="G140:G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Y140:Y141"/>
    <mergeCell ref="A142:A145"/>
    <mergeCell ref="B142:B145"/>
    <mergeCell ref="C142:C145"/>
    <mergeCell ref="D142:D145"/>
    <mergeCell ref="E142:E145"/>
    <mergeCell ref="F142:F145"/>
    <mergeCell ref="G142:G145"/>
    <mergeCell ref="N142:N145"/>
    <mergeCell ref="O142:O145"/>
    <mergeCell ref="P142:P145"/>
    <mergeCell ref="Q142:Q145"/>
    <mergeCell ref="R142:R145"/>
    <mergeCell ref="S142:S145"/>
    <mergeCell ref="T142:T145"/>
    <mergeCell ref="U142:U145"/>
    <mergeCell ref="V142:V145"/>
    <mergeCell ref="W142:W145"/>
    <mergeCell ref="X142:X145"/>
    <mergeCell ref="Y142:Y145"/>
    <mergeCell ref="Z142:Z145"/>
    <mergeCell ref="AA142:AA145"/>
    <mergeCell ref="AB142:AB145"/>
    <mergeCell ref="AC142:AC145"/>
    <mergeCell ref="AD142:AD145"/>
    <mergeCell ref="A146:A148"/>
    <mergeCell ref="B146:B148"/>
    <mergeCell ref="C146:C148"/>
    <mergeCell ref="D146:D148"/>
    <mergeCell ref="E146:E148"/>
    <mergeCell ref="F146:F148"/>
    <mergeCell ref="G146:G148"/>
    <mergeCell ref="I146:I148"/>
    <mergeCell ref="N146:N148"/>
    <mergeCell ref="O146:O148"/>
    <mergeCell ref="P146:P148"/>
    <mergeCell ref="Q146:Q148"/>
    <mergeCell ref="R146:R148"/>
    <mergeCell ref="S146:S148"/>
    <mergeCell ref="T146:T148"/>
    <mergeCell ref="U146:U148"/>
    <mergeCell ref="V146:V148"/>
    <mergeCell ref="W146:W148"/>
    <mergeCell ref="AD146:AD148"/>
    <mergeCell ref="X146:X148"/>
    <mergeCell ref="Y146:Y148"/>
    <mergeCell ref="Z146:Z148"/>
    <mergeCell ref="AA146:AA148"/>
    <mergeCell ref="AB146:AB148"/>
    <mergeCell ref="AC146:AC148"/>
    <mergeCell ref="A153:A155"/>
    <mergeCell ref="B153:B155"/>
    <mergeCell ref="C153:C155"/>
    <mergeCell ref="D153:D155"/>
    <mergeCell ref="E153:G153"/>
    <mergeCell ref="H153:H155"/>
    <mergeCell ref="N153:Y153"/>
    <mergeCell ref="AC153:AC155"/>
    <mergeCell ref="AD153:AD155"/>
    <mergeCell ref="N154:N155"/>
    <mergeCell ref="O154:O155"/>
    <mergeCell ref="P154:P155"/>
    <mergeCell ref="Q154:Q155"/>
    <mergeCell ref="R154:R155"/>
    <mergeCell ref="S154:S155"/>
    <mergeCell ref="T154:T155"/>
    <mergeCell ref="E154:E155"/>
    <mergeCell ref="F154:F155"/>
    <mergeCell ref="G154:G155"/>
    <mergeCell ref="K154:K155"/>
    <mergeCell ref="L154:L155"/>
    <mergeCell ref="M154:M155"/>
    <mergeCell ref="J153:J155"/>
    <mergeCell ref="K153:M153"/>
    <mergeCell ref="I153:I155"/>
    <mergeCell ref="U154:U155"/>
    <mergeCell ref="V154:V155"/>
    <mergeCell ref="W154:W155"/>
    <mergeCell ref="X154:X155"/>
    <mergeCell ref="Y154:Y155"/>
    <mergeCell ref="A156:A158"/>
    <mergeCell ref="B156:B158"/>
    <mergeCell ref="C156:C158"/>
    <mergeCell ref="D156:D158"/>
    <mergeCell ref="E156:E158"/>
    <mergeCell ref="F156:F158"/>
    <mergeCell ref="G156:G158"/>
    <mergeCell ref="J156:J158"/>
    <mergeCell ref="K156:K158"/>
    <mergeCell ref="L156:L158"/>
    <mergeCell ref="M156:M158"/>
    <mergeCell ref="N156:N158"/>
    <mergeCell ref="O156:O158"/>
    <mergeCell ref="P156:P158"/>
    <mergeCell ref="Q156:Q158"/>
    <mergeCell ref="R156:R158"/>
    <mergeCell ref="S156:S158"/>
    <mergeCell ref="T156:T158"/>
    <mergeCell ref="U156:U158"/>
    <mergeCell ref="V156:V158"/>
    <mergeCell ref="W156:W158"/>
    <mergeCell ref="X156:X158"/>
    <mergeCell ref="Y156:Y158"/>
    <mergeCell ref="AC156:AC158"/>
    <mergeCell ref="AD156:AD158"/>
    <mergeCell ref="Z139:AB139"/>
    <mergeCell ref="Z140:Z141"/>
    <mergeCell ref="AA140:AA141"/>
    <mergeCell ref="AB140:AB141"/>
    <mergeCell ref="Z153:AB153"/>
    <mergeCell ref="B150:AD150"/>
    <mergeCell ref="B151:AB151"/>
    <mergeCell ref="B152:AB152"/>
    <mergeCell ref="Z154:Z155"/>
    <mergeCell ref="AA154:AA155"/>
    <mergeCell ref="AB154:AB155"/>
    <mergeCell ref="Z156:Z158"/>
    <mergeCell ref="AA156:AA158"/>
    <mergeCell ref="AB156:AB158"/>
  </mergeCells>
  <printOptions/>
  <pageMargins left="0.5905511811023623" right="0.1968503937007874" top="0.31496062992125984" bottom="0.2362204724409449" header="0" footer="0"/>
  <pageSetup horizontalDpi="600" verticalDpi="600" orientation="landscape" paperSize="121" scale="60" r:id="rId1"/>
  <ignoredErrors>
    <ignoredError sqref="C32:C34 C36:C38" evalError="1"/>
    <ignoredError sqref="M36 M40 M44" formula="1"/>
    <ignoredError sqref="AF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Putumayo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Ancizar</cp:lastModifiedBy>
  <cp:lastPrinted>2011-05-19T15:49:35Z</cp:lastPrinted>
  <dcterms:created xsi:type="dcterms:W3CDTF">2008-06-04T23:24:23Z</dcterms:created>
  <dcterms:modified xsi:type="dcterms:W3CDTF">2012-01-31T19:58:27Z</dcterms:modified>
  <cp:category/>
  <cp:version/>
  <cp:contentType/>
  <cp:contentStatus/>
</cp:coreProperties>
</file>