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2120" windowHeight="8520" activeTab="1"/>
  </bookViews>
  <sheets>
    <sheet name="PLAN ACCION ENVIADO PARA 2011" sheetId="1" r:id="rId1"/>
    <sheet name="PACCION SID 2011" sheetId="2" r:id="rId2"/>
    <sheet name="notas" sheetId="3" r:id="rId3"/>
  </sheets>
  <definedNames>
    <definedName name="_xlnm.Print_Titles" localSheetId="1">'PACCION SID 2011'!$K:$K,'PACCION SID 2011'!$1:$15</definedName>
    <definedName name="_xlnm.Print_Titles" localSheetId="0">'PLAN ACCION ENVIADO PARA 2011'!$1:$16</definedName>
  </definedNames>
  <calcPr calcMode="manual" fullCalcOnLoad="1"/>
</workbook>
</file>

<file path=xl/comments2.xml><?xml version="1.0" encoding="utf-8"?>
<comments xmlns="http://schemas.openxmlformats.org/spreadsheetml/2006/main">
  <authors>
    <author>Mariela Cuayal</author>
  </authors>
  <commentList>
    <comment ref="M43" authorId="0">
      <text>
        <r>
          <rPr>
            <b/>
            <sz val="9"/>
            <rFont val="Tahoma"/>
            <family val="2"/>
          </rPr>
          <t>Mariela Cuayal:</t>
        </r>
        <r>
          <rPr>
            <sz val="9"/>
            <rFont val="Tahoma"/>
            <family val="2"/>
          </rPr>
          <t xml:space="preserve">
10% de 400 usuarios, con servicio adecuado</t>
        </r>
      </text>
    </comment>
    <comment ref="M49" authorId="0">
      <text>
        <r>
          <rPr>
            <b/>
            <sz val="9"/>
            <rFont val="Tahoma"/>
            <family val="2"/>
          </rPr>
          <t>Mariela Cuayal:</t>
        </r>
        <r>
          <rPr>
            <sz val="9"/>
            <rFont val="Tahoma"/>
            <family val="2"/>
          </rPr>
          <t xml:space="preserve">
30% de 60 usuarios, con servicio adecuado</t>
        </r>
      </text>
    </comment>
  </commentList>
</comments>
</file>

<file path=xl/sharedStrings.xml><?xml version="1.0" encoding="utf-8"?>
<sst xmlns="http://schemas.openxmlformats.org/spreadsheetml/2006/main" count="446" uniqueCount="135">
  <si>
    <t>Nombre</t>
  </si>
  <si>
    <t>Indicador</t>
  </si>
  <si>
    <t>%</t>
  </si>
  <si>
    <t>Proyectos</t>
  </si>
  <si>
    <t>E</t>
  </si>
  <si>
    <t>F</t>
  </si>
  <si>
    <t>M</t>
  </si>
  <si>
    <t>A</t>
  </si>
  <si>
    <t>J</t>
  </si>
  <si>
    <t>S</t>
  </si>
  <si>
    <t>O</t>
  </si>
  <si>
    <t>N</t>
  </si>
  <si>
    <t>D</t>
  </si>
  <si>
    <t>CRONOGRAMA ACTIVIDADES</t>
  </si>
  <si>
    <t>Meta</t>
  </si>
  <si>
    <t>DIMENSION</t>
  </si>
  <si>
    <t>SECTOR</t>
  </si>
  <si>
    <t>PROGRAMA</t>
  </si>
  <si>
    <t>META RESULTADO</t>
  </si>
  <si>
    <t>SUBPROGRAMA</t>
  </si>
  <si>
    <t>META PRODUCTO</t>
  </si>
  <si>
    <t>GOBERNACION DEL PUTUMAYO</t>
  </si>
  <si>
    <t>REPUBLICA DE COLOMBIA</t>
  </si>
  <si>
    <t>FUENTE FINANCIERA</t>
  </si>
  <si>
    <t>RESPONSABLE POR CADA ACTIVIDAD</t>
  </si>
  <si>
    <t>TOTAL A INVERTIR</t>
  </si>
  <si>
    <t>OBSERVACIONES</t>
  </si>
  <si>
    <t>RECOMENDACIONES A TENER EN CUENTA:</t>
  </si>
  <si>
    <t>En el cronograma favor colocar el valor que necesita para ejecuta el proyecto en el mes.</t>
  </si>
  <si>
    <t>Nombre del responsable por actividad o proyecto.</t>
  </si>
  <si>
    <t>Porcentaje del proyecto en el subprograma y de la actividad en el proyecto.</t>
  </si>
  <si>
    <t>Código</t>
  </si>
  <si>
    <t>Actividades</t>
  </si>
  <si>
    <t>Dimensión, sector, programa, subprograma y metas , proyectos nombres las encuentra en la modificacion que realizó al plan de desarrollo.</t>
  </si>
  <si>
    <t>Código lo asigna la oficina de presupuesto de acuerdo al programa que maneja la ejecucion presupuestal.</t>
  </si>
  <si>
    <t>El proyecto su nombre, la meta y los indicadores los tiene usted en su plan indicativo, el cual debe  lógicamente de estar acorde al plan de desarrollo modificado.</t>
  </si>
  <si>
    <t>Actividades, cuando formuló el proyecto, debe haber colocado las actividades o acciones  necesarias para ejecutar correctamente el proyecto, estas actividades deben tener metas, indicadores y líneas base  y lo que espera en la vigencia. Al igual que el proyecto.  tenga en cuenta que ningún proyecto lo puede ejecutar con una sola actividad, por eso solicitamos si son muchas determinar las 3,5,6, o mas , que sin las cuales no se podría ejecutar  el proyecto.</t>
  </si>
  <si>
    <t>Fuente financiera  la que usted tiene asignada en el POAI.</t>
  </si>
  <si>
    <t>El total lógicamente la sumatoria de lo requerido para ejecutar el proyecto n la vigencia</t>
  </si>
  <si>
    <t>Observaciones las que considere necesario aclarar para tener en cuenta en la evaluación.</t>
  </si>
  <si>
    <t>Valor   31- 12 - 10</t>
  </si>
  <si>
    <t>Valor 31- 12 - 11</t>
  </si>
  <si>
    <t>Valor  31- 12 - 10</t>
  </si>
  <si>
    <t>PLAN DE ACCION VIGENCIA FISCAL 2.012.</t>
  </si>
  <si>
    <t>VÍAS DE COMUNICACIÓN</t>
  </si>
  <si>
    <t>INFRAESTRUCTURA PARA EL DESARROLLO</t>
  </si>
  <si>
    <t>VÍAS PARA LA COMPETITIVIDAD</t>
  </si>
  <si>
    <t>• Incrementar 2% de infraestructura vial mejorada.</t>
  </si>
  <si>
    <t>MANTENIMIENTO DE LA RED VIAL</t>
  </si>
  <si>
    <t>Mantenimiento de la red vial secundaria del departamento del Putumayo</t>
  </si>
  <si>
    <t>Mantenimiento de la red vial terciaria de los municipios del Putumayo</t>
  </si>
  <si>
    <t>A.C.P.M</t>
  </si>
  <si>
    <t xml:space="preserve"> 265 km de vías con acciones de mantenimiento.</t>
  </si>
  <si>
    <t>SID</t>
  </si>
  <si>
    <t>PROYECTOS ESPECIALES</t>
  </si>
  <si>
    <t>Proyecto de apoyo a mega proyectos viales de iniciativa Nacional en el departamento del Putumayo.</t>
  </si>
  <si>
    <t>REND A.C.P.M</t>
  </si>
  <si>
    <t>Mantenimiento de caminos veredales del departamento del Putumayo</t>
  </si>
  <si>
    <t>Mejoramiento de caminos veredales del departamento del putumayo</t>
  </si>
  <si>
    <t>INFRAESTRUCTURA  ENERGÉTICA</t>
  </si>
  <si>
    <t>ENERGÍA PARA EL PUTUMAYO</t>
  </si>
  <si>
    <t xml:space="preserve">• 10 % de cobertura adicional en electrificación.   </t>
  </si>
  <si>
    <t>AMPLIACIÓN DEL SERVICIO DE ELECTRIFICACIÓN EN EL DEPARTAMENTO</t>
  </si>
  <si>
    <t>Remodelación de las redes eléctricas en el departamento</t>
  </si>
  <si>
    <t>Estamp. Electrificación</t>
  </si>
  <si>
    <t>ENERGÍA EN ZONAS NO INTERCONECTADAS</t>
  </si>
  <si>
    <t>Remodelación de redes eléctricas en  zonas no interconectadas del departamento del putumayo</t>
  </si>
  <si>
    <t>GENERACIÓN ALTERNATIVA DE ENERGÍA</t>
  </si>
  <si>
    <t>·2.000 nuevos usuarios con servicio de energía,</t>
  </si>
  <si>
    <t>Apoyo a la generación de energía eléctrica por sistemas no convencionales en el departamento del Putumayo</t>
  </si>
  <si>
    <t>usuarios con servicio adecuado de electrificación</t>
  </si>
  <si>
    <t>Valor 31- 12 - 12</t>
  </si>
  <si>
    <t>Valor   31- 12 - 11</t>
  </si>
  <si>
    <t>8 poblaciones identificadas y priorizadas  para la inversión</t>
  </si>
  <si>
    <t xml:space="preserve"> poblaciones identificadas y priorizadas  para la inversión</t>
  </si>
  <si>
    <t>Valor  31- 12 - 11</t>
  </si>
  <si>
    <t>Mantenimiento de la via Puerto Asis -  Santana</t>
  </si>
  <si>
    <t>km de vias secundarias con acciones de mantenimiento</t>
  </si>
  <si>
    <t>Mantenimiento de la vía Puerto Leguízamo - La Tagua</t>
  </si>
  <si>
    <t>Mantenimiento de vias terciarias municipales en el Alto Putumayo</t>
  </si>
  <si>
    <t>Mantenimiento de vias terciarias municipales en el Medio Putumayo</t>
  </si>
  <si>
    <t>Mantenimiento de vias terciarias municipales en el Bajo Putumayo</t>
  </si>
  <si>
    <t xml:space="preserve">Mantenimiento de vias terciarias departamentales </t>
  </si>
  <si>
    <t>Mantenimiento de la vía Ye Urcusique Caliyaco Mocoa</t>
  </si>
  <si>
    <t>km de vias terciarias departamentales con acciones de mantenimiento</t>
  </si>
  <si>
    <t>km de vias terciarias municipales con acciones de mantenimiento</t>
  </si>
  <si>
    <t>caminos veredales atendidos con acciones de mantenimiento</t>
  </si>
  <si>
    <t>Megaproyecto vial apoyado</t>
  </si>
  <si>
    <t>Apoyo al megaproyecto Villagarzón San José del Fragua</t>
  </si>
  <si>
    <t>Mantenimiento de caminos veredales en el medio Putumayo</t>
  </si>
  <si>
    <t>Mejoramiento de caminos veredales en el bajo Putumayo</t>
  </si>
  <si>
    <t>MUNICIPIO</t>
  </si>
  <si>
    <t>MPAL</t>
  </si>
  <si>
    <t>DPTO</t>
  </si>
  <si>
    <t>INVIAS</t>
  </si>
  <si>
    <t>TOTAL TERCIARIAS</t>
  </si>
  <si>
    <t>SANTIAGO</t>
  </si>
  <si>
    <t>COLON</t>
  </si>
  <si>
    <t>SIBUNDOY</t>
  </si>
  <si>
    <t>SAN FRANCISCO</t>
  </si>
  <si>
    <t>MOCOA</t>
  </si>
  <si>
    <t>VILLAGARZON</t>
  </si>
  <si>
    <t>PUERTO GUZMAN</t>
  </si>
  <si>
    <t>PUERTO CAICEDO</t>
  </si>
  <si>
    <t>PUERTO ASIS</t>
  </si>
  <si>
    <t>ORITO</t>
  </si>
  <si>
    <t>VALLE DEL GUAMUEZ</t>
  </si>
  <si>
    <t>SAN MIGUEL</t>
  </si>
  <si>
    <t>PUETO LEGUIZAMO</t>
  </si>
  <si>
    <t>TOTAL</t>
  </si>
  <si>
    <t>VIAS TERCIARIAS EN KM POR MUNICIPIOS Y RESPONSABLES</t>
  </si>
  <si>
    <t>km de vias terciarias  con acciones de mantenimiento</t>
  </si>
  <si>
    <t>usuarios con servicio adecuado de electrificación en ZNI</t>
  </si>
  <si>
    <t>Remodelación de redes eléctricasde media y baja tención  en Inspacción de  Yunguillo Municipio de Mocoa  Etapa 1</t>
  </si>
  <si>
    <t>Remodelación de redes eléctricas en media y baja tensión corregimiento de Puerto Umbría, Municipio de Villagarzón   Etapa 1</t>
  </si>
  <si>
    <t>Proyecto para generación de energía eléctrica en ZNI para población ubicada en las riveras del río Caquetá Dpto Putumayo.  (Etapa de preinversión)</t>
  </si>
  <si>
    <t>AGUA POTABLE Y SANEAMIENTO BASICO</t>
  </si>
  <si>
    <t>AGUA POTABLE</t>
  </si>
  <si>
    <t>Incrementar en 5% el servicio de acueducto en el departamento</t>
  </si>
  <si>
    <t>Construccion de plantas de tratamiento de agua potable para acuedcutos</t>
  </si>
  <si>
    <t>2 Plantas de tratamiento de agua para acueducto.</t>
  </si>
  <si>
    <t>Construcción de plantas de tratamiento de agua para consumo Humano en el Departamento del Putumayo</t>
  </si>
  <si>
    <t>plantas de tratamiento de Agua Potable Construidas</t>
  </si>
  <si>
    <t>Construccion de PTAP para la segunda etapa del acueducto de villagrazon</t>
  </si>
  <si>
    <t>SPD</t>
  </si>
  <si>
    <t>SANEAMIENTO BASICO</t>
  </si>
  <si>
    <t xml:space="preserve"> Incrementaren un  10% el servicio  de Alcantarillado en el Departamento. </t>
  </si>
  <si>
    <t>Construcción de alcantarillados en el departamento del Putumayo</t>
  </si>
  <si>
    <t xml:space="preserve">Construcción de alcantarillados en el Departamento del Putumayo.   </t>
  </si>
  <si>
    <t>ml de red nueva para Alcantarillado Sanitario Construidos.</t>
  </si>
  <si>
    <t>Cosntruccion alcantarillado pluvial  barrio villa del rio, jose antonio galan el carmen, jardin  del mpio de puerto caicedo</t>
  </si>
  <si>
    <t>S.G.P. APOS</t>
  </si>
  <si>
    <t>PLAN DE ACCION  VIGENCIA FISCAL 2.012.   DIMENSION  INFRAESTRUCTURA PARA EL DESARROLLO</t>
  </si>
  <si>
    <t>·        5 proyectos cofinanciados</t>
  </si>
  <si>
    <t>·         150 nuevos usuarios.</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</si>
</sst>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_ * #,##0_ ;_ * \-#,##0_ ;_ * &quot;-&quot;??_ ;_ @_ "/>
    <numFmt numFmtId="179" formatCode="_ * #.##0.00_ ;_ * \-#.##0.00_ ;_ * &quot;-&quot;??_ ;_ @_ "/>
    <numFmt numFmtId="180" formatCode="_ * #,##0.000_ ;_ * \-#,##0.000_ ;_ * &quot;-&quot;??_ ;_ @_ "/>
    <numFmt numFmtId="181" formatCode="0.0%"/>
    <numFmt numFmtId="182" formatCode="_ [$€-2]\ * #,##0_ ;_ [$€-2]\ * \-#,##0_ ;_ [$€-2]\ * &quot;-&quot;??_ "/>
    <numFmt numFmtId="183" formatCode="_ [$€-2]\ * #,##0.00_ ;_ [$€-2]\ * \-#,##0.00_ ;_ [$€-2]\ * &quot;-&quot;??_ "/>
    <numFmt numFmtId="184" formatCode="_(* #,##0_);_(* \(#,##0\);_(*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_ * #,##0.0000_ ;_ * \-#,##0.0000_ ;_ * &quot;-&quot;??_ ;_ @_ "/>
    <numFmt numFmtId="190" formatCode="_ * #,##0.0_ ;_ * \-#,##0.0_ ;_ * &quot;-&quot;??_ ;_ @_ "/>
  </numFmts>
  <fonts count="32">
    <font>
      <sz val="10"/>
      <name val="Arial"/>
      <family val="0"/>
    </font>
    <font>
      <b/>
      <sz val="10"/>
      <name val="Arial"/>
      <family val="2"/>
    </font>
    <font>
      <b/>
      <sz val="10"/>
      <name val="Book Antiqua"/>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Arial"/>
      <family val="2"/>
    </font>
    <font>
      <sz val="10"/>
      <name val="Arial Narrow"/>
      <family val="2"/>
    </font>
    <font>
      <sz val="16"/>
      <name val="Arial"/>
      <family val="2"/>
    </font>
    <font>
      <b/>
      <sz val="20"/>
      <name val="Book Antiqua"/>
      <family val="1"/>
    </font>
    <font>
      <sz val="8"/>
      <name val="Arial Narrow"/>
      <family val="2"/>
    </font>
    <font>
      <sz val="9"/>
      <name val="Tahoma"/>
      <family val="2"/>
    </font>
    <font>
      <b/>
      <sz val="9"/>
      <name val="Tahoma"/>
      <family val="2"/>
    </font>
    <font>
      <sz val="11"/>
      <name val="Arial"/>
      <family val="2"/>
    </font>
    <font>
      <b/>
      <sz val="1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6" tint="0.7999799847602844"/>
        <bgColor indexed="64"/>
      </patternFill>
    </fill>
    <fill>
      <patternFill patternType="solid">
        <fgColor theme="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183"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3"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40">
    <xf numFmtId="0" fontId="0" fillId="0" borderId="0" xfId="0" applyAlignment="1">
      <alignment/>
    </xf>
    <xf numFmtId="0" fontId="0" fillId="0" borderId="10" xfId="0" applyBorder="1" applyAlignment="1">
      <alignment/>
    </xf>
    <xf numFmtId="0" fontId="1" fillId="0" borderId="10" xfId="0" applyFont="1" applyBorder="1" applyAlignment="1">
      <alignment/>
    </xf>
    <xf numFmtId="0" fontId="23" fillId="0" borderId="10" xfId="0" applyFont="1" applyFill="1" applyBorder="1" applyAlignment="1">
      <alignment horizontal="distributed" vertical="center" wrapText="1"/>
    </xf>
    <xf numFmtId="0" fontId="24" fillId="0" borderId="0" xfId="0" applyFont="1" applyAlignment="1">
      <alignment/>
    </xf>
    <xf numFmtId="0" fontId="1" fillId="0" borderId="11" xfId="0" applyFont="1" applyBorder="1" applyAlignment="1">
      <alignment vertical="center"/>
    </xf>
    <xf numFmtId="0" fontId="1" fillId="0" borderId="12" xfId="0" applyFont="1"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178" fontId="1" fillId="0" borderId="11" xfId="49" applyNumberFormat="1" applyFont="1" applyBorder="1" applyAlignment="1">
      <alignment textRotation="90"/>
    </xf>
    <xf numFmtId="0" fontId="26" fillId="0" borderId="10" xfId="0" applyFont="1" applyBorder="1" applyAlignment="1">
      <alignment/>
    </xf>
    <xf numFmtId="0" fontId="0" fillId="0" borderId="18" xfId="0" applyFont="1" applyBorder="1" applyAlignment="1">
      <alignment vertical="center" wrapText="1"/>
    </xf>
    <xf numFmtId="0" fontId="0" fillId="0" borderId="10" xfId="0" applyFont="1" applyBorder="1" applyAlignment="1">
      <alignment/>
    </xf>
    <xf numFmtId="0" fontId="0" fillId="0" borderId="0" xfId="0" applyFont="1" applyAlignment="1">
      <alignment/>
    </xf>
    <xf numFmtId="0" fontId="0" fillId="0" borderId="10" xfId="0" applyBorder="1" applyAlignment="1">
      <alignment wrapText="1"/>
    </xf>
    <xf numFmtId="0" fontId="29" fillId="0" borderId="0" xfId="0" applyFont="1" applyAlignment="1">
      <alignment/>
    </xf>
    <xf numFmtId="0" fontId="30" fillId="0" borderId="10" xfId="0" applyFont="1" applyBorder="1" applyAlignment="1">
      <alignment vertical="center"/>
    </xf>
    <xf numFmtId="0" fontId="30" fillId="0" borderId="11" xfId="0" applyFont="1" applyBorder="1" applyAlignment="1">
      <alignment vertical="center"/>
    </xf>
    <xf numFmtId="0" fontId="29" fillId="0" borderId="13" xfId="0" applyFont="1" applyBorder="1" applyAlignment="1">
      <alignment vertical="center" wrapText="1"/>
    </xf>
    <xf numFmtId="0" fontId="29" fillId="0" borderId="14" xfId="0" applyFont="1" applyBorder="1" applyAlignment="1">
      <alignment vertical="center" wrapText="1"/>
    </xf>
    <xf numFmtId="0" fontId="30" fillId="0" borderId="12" xfId="0" applyFont="1" applyBorder="1" applyAlignment="1">
      <alignment vertical="center"/>
    </xf>
    <xf numFmtId="0" fontId="29" fillId="0" borderId="16" xfId="0" applyFont="1" applyBorder="1" applyAlignment="1">
      <alignment vertical="center" wrapText="1"/>
    </xf>
    <xf numFmtId="0" fontId="29" fillId="0" borderId="17" xfId="0" applyFont="1" applyBorder="1" applyAlignment="1">
      <alignment vertical="center" wrapText="1"/>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29" fillId="0" borderId="10" xfId="0" applyFont="1" applyBorder="1" applyAlignment="1">
      <alignment/>
    </xf>
    <xf numFmtId="0" fontId="29" fillId="0" borderId="10" xfId="0" applyFont="1" applyBorder="1" applyAlignment="1">
      <alignment vertical="center"/>
    </xf>
    <xf numFmtId="9" fontId="29" fillId="0" borderId="10" xfId="55" applyFont="1" applyBorder="1" applyAlignment="1">
      <alignment horizontal="center" vertical="center" wrapText="1"/>
    </xf>
    <xf numFmtId="0" fontId="29" fillId="0" borderId="10" xfId="0" applyFont="1" applyBorder="1" applyAlignment="1">
      <alignment wrapText="1"/>
    </xf>
    <xf numFmtId="178" fontId="29" fillId="0" borderId="11" xfId="49" applyNumberFormat="1" applyFont="1" applyBorder="1" applyAlignment="1">
      <alignment textRotation="90"/>
    </xf>
    <xf numFmtId="178" fontId="30" fillId="0" borderId="11" xfId="49" applyNumberFormat="1" applyFont="1" applyBorder="1" applyAlignment="1">
      <alignment/>
    </xf>
    <xf numFmtId="178" fontId="30" fillId="0" borderId="10" xfId="49" applyNumberFormat="1" applyFont="1" applyBorder="1" applyAlignment="1">
      <alignment/>
    </xf>
    <xf numFmtId="0" fontId="29" fillId="0" borderId="10" xfId="0" applyFont="1" applyBorder="1" applyAlignment="1">
      <alignment vertical="center" wrapText="1"/>
    </xf>
    <xf numFmtId="9" fontId="29" fillId="0" borderId="10" xfId="55" applyFont="1" applyBorder="1" applyAlignment="1">
      <alignment vertical="center" wrapText="1"/>
    </xf>
    <xf numFmtId="177" fontId="29" fillId="0" borderId="10" xfId="49" applyFont="1" applyBorder="1" applyAlignment="1">
      <alignment vertical="center" wrapText="1"/>
    </xf>
    <xf numFmtId="178" fontId="29" fillId="0" borderId="10" xfId="49" applyNumberFormat="1" applyFont="1" applyBorder="1" applyAlignment="1">
      <alignment textRotation="90"/>
    </xf>
    <xf numFmtId="0" fontId="30" fillId="0" borderId="10" xfId="0" applyFont="1" applyBorder="1" applyAlignment="1">
      <alignment/>
    </xf>
    <xf numFmtId="0" fontId="29" fillId="0" borderId="0" xfId="0" applyFont="1" applyAlignment="1">
      <alignment horizontal="justify" vertical="center"/>
    </xf>
    <xf numFmtId="0" fontId="29" fillId="0" borderId="15" xfId="0" applyFont="1" applyBorder="1" applyAlignment="1">
      <alignment vertical="center" wrapText="1"/>
    </xf>
    <xf numFmtId="0" fontId="29" fillId="0" borderId="10" xfId="0" applyFont="1" applyFill="1" applyBorder="1" applyAlignment="1">
      <alignment horizontal="distributed" vertical="center" wrapText="1"/>
    </xf>
    <xf numFmtId="178" fontId="30" fillId="0" borderId="11" xfId="49" applyNumberFormat="1" applyFont="1" applyBorder="1" applyAlignment="1">
      <alignment textRotation="90"/>
    </xf>
    <xf numFmtId="178" fontId="30" fillId="0" borderId="10" xfId="49" applyNumberFormat="1" applyFont="1" applyBorder="1" applyAlignment="1">
      <alignment textRotation="90"/>
    </xf>
    <xf numFmtId="3" fontId="29" fillId="0" borderId="10" xfId="0" applyNumberFormat="1" applyFont="1" applyBorder="1" applyAlignment="1">
      <alignment horizontal="center" vertical="center" wrapText="1"/>
    </xf>
    <xf numFmtId="0" fontId="29" fillId="0" borderId="10" xfId="0" applyFont="1" applyBorder="1" applyAlignment="1">
      <alignment horizontal="justify" vertical="center" wrapText="1"/>
    </xf>
    <xf numFmtId="0" fontId="30" fillId="0" borderId="10" xfId="0" applyFont="1" applyBorder="1" applyAlignment="1">
      <alignment textRotation="90"/>
    </xf>
    <xf numFmtId="178" fontId="30" fillId="0" borderId="10" xfId="0" applyNumberFormat="1" applyFont="1" applyBorder="1" applyAlignment="1">
      <alignment vertical="center"/>
    </xf>
    <xf numFmtId="0" fontId="29" fillId="0" borderId="0" xfId="0" applyFont="1" applyAlignment="1">
      <alignment horizontal="left" vertical="center"/>
    </xf>
    <xf numFmtId="0" fontId="1" fillId="0" borderId="0" xfId="0" applyFont="1" applyAlignment="1">
      <alignment horizontal="left"/>
    </xf>
    <xf numFmtId="0" fontId="24" fillId="0" borderId="10" xfId="0" applyFont="1" applyBorder="1" applyAlignment="1">
      <alignment horizontal="left"/>
    </xf>
    <xf numFmtId="0" fontId="0" fillId="0" borderId="10" xfId="0" applyBorder="1" applyAlignment="1">
      <alignment horizontal="left"/>
    </xf>
    <xf numFmtId="0" fontId="0" fillId="0" borderId="10" xfId="0" applyBorder="1" applyAlignment="1">
      <alignment horizontal="center" vertical="center" wrapText="1"/>
    </xf>
    <xf numFmtId="0" fontId="0" fillId="0" borderId="18"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2" fillId="0" borderId="0" xfId="0" applyFont="1" applyAlignment="1">
      <alignment horizontal="center"/>
    </xf>
    <xf numFmtId="0" fontId="25" fillId="0" borderId="0" xfId="0" applyFont="1" applyAlignment="1">
      <alignment horizontal="center"/>
    </xf>
    <xf numFmtId="0" fontId="0" fillId="4" borderId="10" xfId="0" applyFont="1" applyFill="1" applyBorder="1" applyAlignment="1">
      <alignment horizontal="center" vertical="center" textRotation="91" wrapText="1"/>
    </xf>
    <xf numFmtId="0" fontId="0" fillId="4" borderId="10" xfId="0" applyFill="1" applyBorder="1" applyAlignment="1">
      <alignment horizontal="center" vertical="center" textRotation="91" wrapText="1"/>
    </xf>
    <xf numFmtId="0" fontId="0" fillId="0" borderId="10" xfId="0" applyFill="1" applyBorder="1" applyAlignment="1">
      <alignment horizontal="center" vertical="center" wrapText="1"/>
    </xf>
    <xf numFmtId="0" fontId="0" fillId="0" borderId="10" xfId="0" applyFont="1" applyBorder="1" applyAlignment="1">
      <alignment horizontal="justify"/>
    </xf>
    <xf numFmtId="0" fontId="0" fillId="0" borderId="10" xfId="0" applyBorder="1" applyAlignment="1">
      <alignment horizontal="justify"/>
    </xf>
    <xf numFmtId="0" fontId="22" fillId="0" borderId="10" xfId="0" applyFont="1" applyBorder="1" applyAlignment="1">
      <alignment horizontal="left"/>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xf>
    <xf numFmtId="0" fontId="0" fillId="0" borderId="0" xfId="0" applyFont="1" applyAlignment="1">
      <alignment horizontal="left"/>
    </xf>
    <xf numFmtId="0" fontId="22" fillId="0" borderId="10" xfId="0" applyFont="1" applyBorder="1" applyAlignment="1">
      <alignment horizontal="justify" vertical="justify"/>
    </xf>
    <xf numFmtId="0" fontId="22" fillId="0" borderId="22" xfId="0" applyFont="1" applyBorder="1" applyAlignment="1">
      <alignment horizontal="left"/>
    </xf>
    <xf numFmtId="0" fontId="22" fillId="0" borderId="23" xfId="0" applyFont="1" applyBorder="1" applyAlignment="1">
      <alignment horizontal="left"/>
    </xf>
    <xf numFmtId="0" fontId="22" fillId="0" borderId="24" xfId="0" applyFont="1" applyBorder="1" applyAlignment="1">
      <alignment horizontal="left"/>
    </xf>
    <xf numFmtId="0" fontId="30" fillId="0" borderId="11" xfId="0" applyFont="1" applyBorder="1" applyAlignment="1">
      <alignment horizontal="justify" vertical="distributed"/>
    </xf>
    <xf numFmtId="0" fontId="30" fillId="0" borderId="12" xfId="0" applyFont="1" applyBorder="1" applyAlignment="1">
      <alignment horizontal="justify" vertical="distributed"/>
    </xf>
    <xf numFmtId="0" fontId="29" fillId="0" borderId="10" xfId="0" applyFont="1" applyBorder="1" applyAlignment="1">
      <alignment horizontal="center" vertical="center" wrapText="1"/>
    </xf>
    <xf numFmtId="177" fontId="29" fillId="0" borderId="22" xfId="49" applyFont="1" applyBorder="1" applyAlignment="1">
      <alignment horizontal="center" vertical="center"/>
    </xf>
    <xf numFmtId="177" fontId="29" fillId="0" borderId="24" xfId="49" applyFont="1" applyBorder="1" applyAlignment="1">
      <alignment horizontal="center" vertical="center"/>
    </xf>
    <xf numFmtId="177" fontId="29" fillId="0" borderId="23" xfId="49" applyFont="1" applyBorder="1" applyAlignment="1">
      <alignment horizontal="center" vertical="center"/>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10" xfId="0" applyFont="1" applyBorder="1" applyAlignment="1">
      <alignment vertical="center"/>
    </xf>
    <xf numFmtId="0" fontId="29" fillId="0" borderId="10" xfId="0" applyFont="1" applyBorder="1" applyAlignment="1">
      <alignment horizontal="center"/>
    </xf>
    <xf numFmtId="0" fontId="29" fillId="0" borderId="11"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0" xfId="0" applyFont="1" applyBorder="1" applyAlignment="1">
      <alignment horizontal="justify"/>
    </xf>
    <xf numFmtId="0" fontId="29" fillId="0" borderId="10" xfId="0" applyFont="1" applyBorder="1" applyAlignment="1">
      <alignment/>
    </xf>
    <xf numFmtId="0" fontId="29" fillId="0" borderId="22" xfId="0" applyFont="1" applyBorder="1" applyAlignment="1">
      <alignment horizontal="left" vertical="center"/>
    </xf>
    <xf numFmtId="0" fontId="29" fillId="0" borderId="23" xfId="0" applyFont="1" applyBorder="1" applyAlignment="1">
      <alignment horizontal="left" vertical="center"/>
    </xf>
    <xf numFmtId="0" fontId="29" fillId="0" borderId="24" xfId="0" applyFont="1" applyBorder="1" applyAlignment="1">
      <alignment horizontal="left" vertical="center"/>
    </xf>
    <xf numFmtId="0" fontId="29" fillId="0" borderId="18" xfId="0" applyFont="1" applyBorder="1" applyAlignment="1">
      <alignment horizontal="left" vertical="center" wrapText="1"/>
    </xf>
    <xf numFmtId="0" fontId="29" fillId="0" borderId="13" xfId="0" applyFont="1" applyBorder="1" applyAlignment="1">
      <alignment horizontal="left" vertical="center" wrapText="1"/>
    </xf>
    <xf numFmtId="0" fontId="29" fillId="24" borderId="10" xfId="0" applyFont="1" applyFill="1" applyBorder="1" applyAlignment="1">
      <alignment horizontal="center" vertical="center" textRotation="91" wrapText="1"/>
    </xf>
    <xf numFmtId="0" fontId="29" fillId="0" borderId="10" xfId="0" applyFont="1" applyFill="1" applyBorder="1" applyAlignment="1">
      <alignment horizontal="center" vertical="center" wrapText="1"/>
    </xf>
    <xf numFmtId="0" fontId="29" fillId="0" borderId="10" xfId="0" applyFont="1" applyBorder="1" applyAlignment="1">
      <alignment horizontal="center" vertical="center"/>
    </xf>
    <xf numFmtId="0" fontId="29" fillId="0" borderId="10" xfId="0" applyFont="1" applyBorder="1" applyAlignment="1">
      <alignment horizontal="left"/>
    </xf>
    <xf numFmtId="0" fontId="30" fillId="0" borderId="11" xfId="0" applyFont="1" applyBorder="1" applyAlignment="1">
      <alignment horizontal="left" vertical="center"/>
    </xf>
    <xf numFmtId="0" fontId="30" fillId="0" borderId="12" xfId="0" applyFont="1" applyBorder="1" applyAlignment="1">
      <alignment horizontal="left" vertical="center"/>
    </xf>
    <xf numFmtId="0" fontId="29" fillId="0" borderId="18" xfId="0" applyFont="1" applyBorder="1" applyAlignment="1">
      <alignment horizontal="left" vertical="center"/>
    </xf>
    <xf numFmtId="0" fontId="29" fillId="0" borderId="13" xfId="0" applyFont="1" applyBorder="1" applyAlignment="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17" xfId="0" applyFont="1" applyBorder="1" applyAlignment="1">
      <alignment horizontal="left" vertical="center"/>
    </xf>
    <xf numFmtId="0" fontId="29" fillId="0" borderId="10" xfId="0" applyFont="1" applyBorder="1" applyAlignment="1">
      <alignment horizontal="left" vertical="center"/>
    </xf>
    <xf numFmtId="0" fontId="29" fillId="0" borderId="18"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9" fontId="29" fillId="0" borderId="11" xfId="55" applyFont="1" applyBorder="1" applyAlignment="1">
      <alignment horizontal="center" vertical="center"/>
    </xf>
    <xf numFmtId="9" fontId="29" fillId="0" borderId="21" xfId="55" applyFont="1" applyBorder="1" applyAlignment="1">
      <alignment horizontal="center" vertical="center"/>
    </xf>
    <xf numFmtId="9" fontId="29" fillId="0" borderId="12" xfId="55" applyFont="1" applyBorder="1" applyAlignment="1">
      <alignment horizontal="center" vertical="center"/>
    </xf>
    <xf numFmtId="0" fontId="29" fillId="0" borderId="11" xfId="0" applyFont="1" applyFill="1" applyBorder="1" applyAlignment="1">
      <alignment vertical="center" wrapText="1"/>
    </xf>
    <xf numFmtId="0" fontId="29" fillId="0" borderId="21" xfId="0" applyFont="1" applyFill="1" applyBorder="1" applyAlignment="1">
      <alignment vertical="center" wrapText="1"/>
    </xf>
    <xf numFmtId="0" fontId="29" fillId="0" borderId="12" xfId="0" applyFont="1" applyFill="1" applyBorder="1" applyAlignment="1">
      <alignment vertical="center" wrapText="1"/>
    </xf>
    <xf numFmtId="0" fontId="29" fillId="0" borderId="1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1" xfId="0" applyFont="1" applyBorder="1" applyAlignment="1">
      <alignment horizontal="center" vertical="center"/>
    </xf>
    <xf numFmtId="0" fontId="29" fillId="0" borderId="21" xfId="0" applyFont="1" applyBorder="1" applyAlignment="1">
      <alignment horizontal="center" vertical="center"/>
    </xf>
    <xf numFmtId="0" fontId="29" fillId="0" borderId="12" xfId="0" applyFont="1" applyBorder="1" applyAlignment="1">
      <alignment horizontal="center" vertical="center"/>
    </xf>
    <xf numFmtId="0" fontId="29" fillId="25" borderId="10" xfId="0" applyFont="1" applyFill="1" applyBorder="1" applyAlignment="1">
      <alignment horizontal="center" vertical="center" textRotation="91" wrapText="1"/>
    </xf>
    <xf numFmtId="0" fontId="30" fillId="26" borderId="0" xfId="0" applyFont="1"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F36"/>
  <sheetViews>
    <sheetView zoomScale="75" zoomScaleNormal="75" zoomScalePageLayoutView="0" workbookViewId="0" topLeftCell="A19">
      <selection activeCell="AE18" sqref="AE18"/>
    </sheetView>
  </sheetViews>
  <sheetFormatPr defaultColWidth="11.421875" defaultRowHeight="12.75"/>
  <cols>
    <col min="1" max="1" width="20.00390625" style="0" customWidth="1"/>
    <col min="2" max="2" width="31.00390625" style="0" customWidth="1"/>
    <col min="3" max="3" width="2.7109375" style="0" bestFit="1" customWidth="1"/>
    <col min="4" max="4" width="10.00390625" style="0" customWidth="1"/>
    <col min="5" max="5" width="9.28125" style="0" customWidth="1"/>
    <col min="8" max="8" width="13.28125" style="0" customWidth="1"/>
    <col min="9" max="9" width="2.7109375" style="0" bestFit="1" customWidth="1"/>
    <col min="10" max="10" width="8.7109375" style="0" customWidth="1"/>
    <col min="11" max="11" width="9.140625" style="0" customWidth="1"/>
    <col min="12" max="12" width="11.8515625" style="0" customWidth="1"/>
    <col min="14" max="25" width="4.140625" style="0" customWidth="1"/>
    <col min="26" max="26" width="10.421875" style="0" customWidth="1"/>
    <col min="27" max="29" width="4.140625" style="0" customWidth="1"/>
    <col min="30" max="30" width="10.140625" style="0" customWidth="1"/>
    <col min="31" max="31" width="20.57421875" style="0" customWidth="1"/>
    <col min="32" max="32" width="18.8515625" style="0" customWidth="1"/>
  </cols>
  <sheetData>
    <row r="1" spans="1:32" ht="15">
      <c r="A1" s="68" t="s">
        <v>22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row>
    <row r="2" spans="1:32" ht="15">
      <c r="A2" s="68" t="s">
        <v>21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row>
    <row r="3" spans="1:32" ht="36.75" customHeight="1">
      <c r="A3" s="69" t="s">
        <v>43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row>
    <row r="4" s="4" customFormat="1" ht="3.75" customHeight="1"/>
    <row r="5" spans="1:32" s="4" customFormat="1" ht="17.25" customHeight="1">
      <c r="A5" s="2" t="s">
        <v>15</v>
      </c>
      <c r="B5" s="51" t="s">
        <v>45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row>
    <row r="6" spans="1:32" ht="18" customHeight="1">
      <c r="A6" s="2" t="s">
        <v>16</v>
      </c>
      <c r="B6" s="52" t="s">
        <v>44</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row>
    <row r="7" spans="1:32" ht="20.25" customHeight="1">
      <c r="A7" s="2" t="s">
        <v>17</v>
      </c>
      <c r="B7" s="52" t="s">
        <v>46</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row>
    <row r="8" spans="1:32" ht="12.75">
      <c r="A8" s="66" t="s">
        <v>18</v>
      </c>
      <c r="B8" s="52" t="s">
        <v>47</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row>
    <row r="9" spans="1:32" ht="19.5" customHeight="1">
      <c r="A9" s="67"/>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row>
    <row r="10" spans="1:32" ht="25.5" customHeight="1">
      <c r="A10" s="2" t="s">
        <v>19</v>
      </c>
      <c r="B10" s="52" t="s">
        <v>48</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row>
    <row r="11" spans="1:32" ht="33" customHeight="1">
      <c r="A11" s="5" t="s">
        <v>20</v>
      </c>
      <c r="B11" s="14" t="s">
        <v>52</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8"/>
    </row>
    <row r="12" spans="1:32" ht="36.75" customHeight="1">
      <c r="A12" s="6"/>
      <c r="B12" s="9"/>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1"/>
    </row>
    <row r="13" ht="5.25" customHeight="1"/>
    <row r="14" spans="1:32" ht="18" customHeight="1">
      <c r="A14" s="70" t="s">
        <v>31</v>
      </c>
      <c r="B14" s="72" t="s">
        <v>3</v>
      </c>
      <c r="C14" s="64" t="s">
        <v>2</v>
      </c>
      <c r="D14" s="64" t="s">
        <v>14</v>
      </c>
      <c r="E14" s="65" t="s">
        <v>1</v>
      </c>
      <c r="F14" s="65"/>
      <c r="G14" s="65"/>
      <c r="H14" s="79" t="s">
        <v>32</v>
      </c>
      <c r="I14" s="53" t="s">
        <v>2</v>
      </c>
      <c r="J14" s="64" t="s">
        <v>14</v>
      </c>
      <c r="K14" s="65" t="s">
        <v>1</v>
      </c>
      <c r="L14" s="65"/>
      <c r="M14" s="65"/>
      <c r="N14" s="53" t="s">
        <v>13</v>
      </c>
      <c r="O14" s="53"/>
      <c r="P14" s="53"/>
      <c r="Q14" s="53"/>
      <c r="R14" s="53"/>
      <c r="S14" s="53"/>
      <c r="T14" s="53"/>
      <c r="U14" s="53"/>
      <c r="V14" s="53"/>
      <c r="W14" s="53"/>
      <c r="X14" s="53"/>
      <c r="Y14" s="53"/>
      <c r="Z14" s="54" t="s">
        <v>23</v>
      </c>
      <c r="AA14" s="55"/>
      <c r="AB14" s="55"/>
      <c r="AC14" s="56"/>
      <c r="AD14" s="76" t="s">
        <v>25</v>
      </c>
      <c r="AE14" s="73" t="s">
        <v>24</v>
      </c>
      <c r="AF14" s="80" t="s">
        <v>26</v>
      </c>
    </row>
    <row r="15" spans="1:32" ht="17.25" customHeight="1">
      <c r="A15" s="71"/>
      <c r="B15" s="72"/>
      <c r="C15" s="64"/>
      <c r="D15" s="64"/>
      <c r="E15" s="63" t="s">
        <v>0</v>
      </c>
      <c r="F15" s="53" t="s">
        <v>42</v>
      </c>
      <c r="G15" s="53" t="s">
        <v>41</v>
      </c>
      <c r="H15" s="53"/>
      <c r="I15" s="53"/>
      <c r="J15" s="64"/>
      <c r="K15" s="63" t="s">
        <v>0</v>
      </c>
      <c r="L15" s="53" t="s">
        <v>40</v>
      </c>
      <c r="M15" s="53" t="s">
        <v>41</v>
      </c>
      <c r="N15" s="53" t="s">
        <v>4</v>
      </c>
      <c r="O15" s="53" t="s">
        <v>5</v>
      </c>
      <c r="P15" s="53" t="s">
        <v>6</v>
      </c>
      <c r="Q15" s="53" t="s">
        <v>7</v>
      </c>
      <c r="R15" s="53" t="s">
        <v>6</v>
      </c>
      <c r="S15" s="53" t="s">
        <v>8</v>
      </c>
      <c r="T15" s="53" t="s">
        <v>8</v>
      </c>
      <c r="U15" s="53" t="s">
        <v>7</v>
      </c>
      <c r="V15" s="53" t="s">
        <v>9</v>
      </c>
      <c r="W15" s="53" t="s">
        <v>10</v>
      </c>
      <c r="X15" s="53" t="s">
        <v>11</v>
      </c>
      <c r="Y15" s="53" t="s">
        <v>12</v>
      </c>
      <c r="Z15" s="57"/>
      <c r="AA15" s="58"/>
      <c r="AB15" s="58"/>
      <c r="AC15" s="59"/>
      <c r="AD15" s="77"/>
      <c r="AE15" s="74"/>
      <c r="AF15" s="80"/>
    </row>
    <row r="16" spans="1:32" ht="25.5" customHeight="1">
      <c r="A16" s="71"/>
      <c r="B16" s="72"/>
      <c r="C16" s="64"/>
      <c r="D16" s="64"/>
      <c r="E16" s="63"/>
      <c r="F16" s="53"/>
      <c r="G16" s="53"/>
      <c r="H16" s="53"/>
      <c r="I16" s="53"/>
      <c r="J16" s="64"/>
      <c r="K16" s="63"/>
      <c r="L16" s="53"/>
      <c r="M16" s="53"/>
      <c r="N16" s="53"/>
      <c r="O16" s="53"/>
      <c r="P16" s="53"/>
      <c r="Q16" s="53"/>
      <c r="R16" s="53"/>
      <c r="S16" s="53"/>
      <c r="T16" s="53"/>
      <c r="U16" s="53"/>
      <c r="V16" s="53"/>
      <c r="W16" s="53"/>
      <c r="X16" s="53"/>
      <c r="Y16" s="53"/>
      <c r="Z16" s="60"/>
      <c r="AA16" s="61"/>
      <c r="AB16" s="61"/>
      <c r="AC16" s="62"/>
      <c r="AD16" s="78"/>
      <c r="AE16" s="74"/>
      <c r="AF16" s="80"/>
    </row>
    <row r="17" spans="1:32" ht="94.5" customHeight="1">
      <c r="A17" s="1"/>
      <c r="B17" s="3" t="s">
        <v>49</v>
      </c>
      <c r="C17" s="1"/>
      <c r="D17" s="1"/>
      <c r="E17" s="1"/>
      <c r="F17" s="1"/>
      <c r="G17" s="1"/>
      <c r="H17" s="1"/>
      <c r="I17" s="1"/>
      <c r="J17" s="1"/>
      <c r="K17" s="1"/>
      <c r="L17" s="1"/>
      <c r="M17" s="1"/>
      <c r="N17" s="1"/>
      <c r="O17" s="1"/>
      <c r="P17" s="1"/>
      <c r="Q17" s="1"/>
      <c r="R17" s="12">
        <v>200000000</v>
      </c>
      <c r="S17" s="1"/>
      <c r="T17" s="1"/>
      <c r="U17" s="1"/>
      <c r="V17" s="1"/>
      <c r="W17" s="1"/>
      <c r="X17" s="1"/>
      <c r="Y17" s="1"/>
      <c r="Z17" s="13" t="s">
        <v>51</v>
      </c>
      <c r="AA17" s="1"/>
      <c r="AB17" s="1"/>
      <c r="AC17" s="1"/>
      <c r="AD17" s="1"/>
      <c r="AE17" s="15" t="s">
        <v>53</v>
      </c>
      <c r="AF17" s="1"/>
    </row>
    <row r="18" spans="1:32" ht="87.75" customHeight="1">
      <c r="A18" s="1"/>
      <c r="B18" s="3" t="s">
        <v>50</v>
      </c>
      <c r="C18" s="1"/>
      <c r="D18" s="1"/>
      <c r="E18" s="1"/>
      <c r="F18" s="1"/>
      <c r="G18" s="1"/>
      <c r="H18" s="1"/>
      <c r="I18" s="1"/>
      <c r="J18" s="1"/>
      <c r="K18" s="1"/>
      <c r="L18" s="1"/>
      <c r="M18" s="1"/>
      <c r="N18" s="1"/>
      <c r="O18" s="1"/>
      <c r="P18" s="1"/>
      <c r="Q18" s="1"/>
      <c r="R18" s="12">
        <v>200000000</v>
      </c>
      <c r="S18" s="12">
        <v>200000000</v>
      </c>
      <c r="T18" s="12">
        <v>200000000</v>
      </c>
      <c r="U18" s="12">
        <v>200000000</v>
      </c>
      <c r="V18" s="1"/>
      <c r="W18" s="1"/>
      <c r="X18" s="1"/>
      <c r="Y18" s="1"/>
      <c r="Z18" s="13" t="s">
        <v>51</v>
      </c>
      <c r="AA18" s="1"/>
      <c r="AB18" s="1"/>
      <c r="AC18" s="1"/>
      <c r="AD18" s="1"/>
      <c r="AE18" s="15" t="s">
        <v>53</v>
      </c>
      <c r="AF18" s="1"/>
    </row>
    <row r="19" spans="1:32" ht="12.75">
      <c r="A19" s="1"/>
      <c r="B19" s="3"/>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2.75">
      <c r="A20" s="1"/>
      <c r="B20" s="3"/>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2.75">
      <c r="A21" s="1"/>
      <c r="B21" s="3"/>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3" spans="1:32" ht="18" customHeight="1">
      <c r="A23" s="50" t="s">
        <v>27</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row>
    <row r="24" spans="1:32" ht="19.5" customHeight="1">
      <c r="A24" s="75" t="s">
        <v>33</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row>
    <row r="25" spans="1:32" ht="21.75" customHeight="1">
      <c r="A25" s="75" t="s">
        <v>34</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row>
    <row r="26" spans="1:32" ht="22.5" customHeight="1">
      <c r="A26" s="75" t="s">
        <v>35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row>
    <row r="27" spans="1:32" ht="22.5" customHeight="1">
      <c r="A27" s="83" t="s">
        <v>30</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5"/>
    </row>
    <row r="28" spans="1:32" ht="39.75" customHeight="1">
      <c r="A28" s="82" t="s">
        <v>36</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row>
    <row r="29" spans="1:32" ht="20.25" customHeight="1">
      <c r="A29" s="75" t="s">
        <v>28</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row>
    <row r="30" spans="1:32" ht="22.5" customHeight="1">
      <c r="A30" s="75" t="s">
        <v>37</v>
      </c>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row>
    <row r="31" spans="1:32" ht="24" customHeight="1">
      <c r="A31" s="75" t="s">
        <v>38</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row>
    <row r="32" spans="1:32" ht="24.75" customHeight="1">
      <c r="A32" s="75" t="s">
        <v>29</v>
      </c>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row>
    <row r="33" spans="1:32" ht="31.5" customHeight="1">
      <c r="A33" s="75" t="s">
        <v>39</v>
      </c>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row>
    <row r="34" spans="1:32" ht="12.75">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row>
    <row r="35" spans="1:32" ht="12.75">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row>
    <row r="36" spans="1:32" ht="12.75">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row>
  </sheetData>
  <sheetProtection/>
  <mergeCells count="55">
    <mergeCell ref="A33:AF33"/>
    <mergeCell ref="A34:AF34"/>
    <mergeCell ref="A35:AF35"/>
    <mergeCell ref="A28:AF28"/>
    <mergeCell ref="A29:AF29"/>
    <mergeCell ref="A27:AF27"/>
    <mergeCell ref="A30:AF30"/>
    <mergeCell ref="A31:AF31"/>
    <mergeCell ref="A32:AF32"/>
    <mergeCell ref="C14:C16"/>
    <mergeCell ref="D14:D16"/>
    <mergeCell ref="A23:AF23"/>
    <mergeCell ref="A24:AF24"/>
    <mergeCell ref="A25:AF25"/>
    <mergeCell ref="A26:AF26"/>
    <mergeCell ref="G15:G16"/>
    <mergeCell ref="AD14:AD16"/>
    <mergeCell ref="H14:H16"/>
    <mergeCell ref="AF14:AF16"/>
    <mergeCell ref="A8:A9"/>
    <mergeCell ref="A1:AF1"/>
    <mergeCell ref="A2:AF2"/>
    <mergeCell ref="A3:AF3"/>
    <mergeCell ref="A14:A16"/>
    <mergeCell ref="B14:B16"/>
    <mergeCell ref="T15:T16"/>
    <mergeCell ref="N14:Y14"/>
    <mergeCell ref="E14:G14"/>
    <mergeCell ref="AE14:AE16"/>
    <mergeCell ref="E15:E16"/>
    <mergeCell ref="F15:F16"/>
    <mergeCell ref="J14:J16"/>
    <mergeCell ref="K14:M14"/>
    <mergeCell ref="M15:M16"/>
    <mergeCell ref="K15:K16"/>
    <mergeCell ref="L15:L16"/>
    <mergeCell ref="Z14:AC16"/>
    <mergeCell ref="X15:X16"/>
    <mergeCell ref="Y15:Y16"/>
    <mergeCell ref="R15:R16"/>
    <mergeCell ref="S15:S16"/>
    <mergeCell ref="N15:N16"/>
    <mergeCell ref="O15:O16"/>
    <mergeCell ref="P15:P16"/>
    <mergeCell ref="Q15:Q16"/>
    <mergeCell ref="A36:AF36"/>
    <mergeCell ref="B5:AF5"/>
    <mergeCell ref="B6:AF6"/>
    <mergeCell ref="B8:AF9"/>
    <mergeCell ref="B7:AF7"/>
    <mergeCell ref="B10:AF10"/>
    <mergeCell ref="U15:U16"/>
    <mergeCell ref="V15:V16"/>
    <mergeCell ref="W15:W16"/>
    <mergeCell ref="I14:I16"/>
  </mergeCells>
  <printOptions/>
  <pageMargins left="0.5905511811023623" right="0.1968503937007874" top="0.31496062992125984" bottom="0.2362204724409449" header="0" footer="0"/>
  <pageSetup horizontalDpi="600" verticalDpi="600" orientation="landscape" paperSize="121" scale="60" r:id="rId1"/>
</worksheet>
</file>

<file path=xl/worksheets/sheet2.xml><?xml version="1.0" encoding="utf-8"?>
<worksheet xmlns="http://schemas.openxmlformats.org/spreadsheetml/2006/main" xmlns:r="http://schemas.openxmlformats.org/officeDocument/2006/relationships">
  <sheetPr>
    <tabColor rgb="FF92D050"/>
  </sheetPr>
  <dimension ref="A1:AF78"/>
  <sheetViews>
    <sheetView tabSelected="1" zoomScale="60" zoomScaleNormal="60" zoomScalePageLayoutView="0" workbookViewId="0" topLeftCell="A64">
      <selection activeCell="AD68" sqref="AD68"/>
    </sheetView>
  </sheetViews>
  <sheetFormatPr defaultColWidth="11.421875" defaultRowHeight="12.75"/>
  <cols>
    <col min="1" max="1" width="26.8515625" style="18" customWidth="1"/>
    <col min="2" max="2" width="31.00390625" style="18" customWidth="1"/>
    <col min="3" max="3" width="5.140625" style="18" bestFit="1" customWidth="1"/>
    <col min="4" max="4" width="10.00390625" style="18" customWidth="1"/>
    <col min="5" max="5" width="9.28125" style="18" customWidth="1"/>
    <col min="6" max="7" width="11.421875" style="18" customWidth="1"/>
    <col min="8" max="8" width="15.421875" style="18" customWidth="1"/>
    <col min="9" max="9" width="7.7109375" style="18" customWidth="1"/>
    <col min="10" max="10" width="14.421875" style="18" customWidth="1"/>
    <col min="11" max="11" width="13.57421875" style="18" customWidth="1"/>
    <col min="12" max="12" width="11.8515625" style="18" customWidth="1"/>
    <col min="13" max="13" width="11.421875" style="18" customWidth="1"/>
    <col min="14" max="25" width="4.421875" style="18" customWidth="1"/>
    <col min="26" max="26" width="9.8515625" style="18" customWidth="1"/>
    <col min="27" max="27" width="9.421875" style="18" customWidth="1"/>
    <col min="28" max="28" width="7.00390625" style="18" customWidth="1"/>
    <col min="29" max="29" width="4.140625" style="18" customWidth="1"/>
    <col min="30" max="30" width="20.421875" style="18" customWidth="1"/>
    <col min="31" max="31" width="20.57421875" style="18" customWidth="1"/>
    <col min="32" max="32" width="18.8515625" style="18" customWidth="1"/>
    <col min="33" max="16384" width="11.421875" style="18" customWidth="1"/>
  </cols>
  <sheetData>
    <row r="1" spans="1:32" ht="15">
      <c r="A1" s="139" t="s">
        <v>22</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row>
    <row r="2" spans="1:32" ht="15">
      <c r="A2" s="139" t="s">
        <v>21</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2" ht="36.75" customHeight="1">
      <c r="A3" s="139" t="s">
        <v>132</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row>
    <row r="4" ht="3.75" customHeight="1"/>
    <row r="5" spans="1:32" ht="30" customHeight="1">
      <c r="A5" s="19" t="s">
        <v>15</v>
      </c>
      <c r="B5" s="119" t="s">
        <v>45</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row>
    <row r="6" spans="1:32" ht="27.75" customHeight="1">
      <c r="A6" s="19" t="s">
        <v>16</v>
      </c>
      <c r="B6" s="119" t="s">
        <v>44</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row>
    <row r="7" spans="1:32" ht="20.25" customHeight="1">
      <c r="A7" s="19" t="s">
        <v>17</v>
      </c>
      <c r="B7" s="119" t="s">
        <v>46</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row>
    <row r="8" spans="1:32" ht="14.25">
      <c r="A8" s="111" t="s">
        <v>18</v>
      </c>
      <c r="B8" s="113" t="s">
        <v>47</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5"/>
    </row>
    <row r="9" spans="1:32" ht="19.5" customHeight="1">
      <c r="A9" s="112"/>
      <c r="B9" s="116"/>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8"/>
    </row>
    <row r="10" spans="1:32" ht="25.5" customHeight="1">
      <c r="A10" s="19" t="s">
        <v>19</v>
      </c>
      <c r="B10" s="119" t="s">
        <v>48</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row>
    <row r="11" spans="1:32" ht="33" customHeight="1">
      <c r="A11" s="20" t="s">
        <v>20</v>
      </c>
      <c r="B11" s="105" t="s">
        <v>52</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21"/>
      <c r="AF11" s="22"/>
    </row>
    <row r="12" ht="5.25" customHeight="1"/>
    <row r="13" spans="1:32" ht="18" customHeight="1">
      <c r="A13" s="138" t="s">
        <v>31</v>
      </c>
      <c r="B13" s="108" t="s">
        <v>3</v>
      </c>
      <c r="C13" s="109" t="s">
        <v>2</v>
      </c>
      <c r="D13" s="109" t="s">
        <v>14</v>
      </c>
      <c r="E13" s="96" t="s">
        <v>1</v>
      </c>
      <c r="F13" s="96"/>
      <c r="G13" s="96"/>
      <c r="H13" s="88" t="s">
        <v>32</v>
      </c>
      <c r="I13" s="88" t="s">
        <v>2</v>
      </c>
      <c r="J13" s="109" t="s">
        <v>14</v>
      </c>
      <c r="K13" s="96" t="s">
        <v>1</v>
      </c>
      <c r="L13" s="96"/>
      <c r="M13" s="96"/>
      <c r="N13" s="88" t="s">
        <v>13</v>
      </c>
      <c r="O13" s="88"/>
      <c r="P13" s="88"/>
      <c r="Q13" s="88"/>
      <c r="R13" s="88"/>
      <c r="S13" s="88"/>
      <c r="T13" s="88"/>
      <c r="U13" s="88"/>
      <c r="V13" s="88"/>
      <c r="W13" s="88"/>
      <c r="X13" s="88"/>
      <c r="Y13" s="88"/>
      <c r="Z13" s="120" t="s">
        <v>23</v>
      </c>
      <c r="AA13" s="121"/>
      <c r="AB13" s="121"/>
      <c r="AC13" s="122"/>
      <c r="AD13" s="97" t="s">
        <v>25</v>
      </c>
      <c r="AE13" s="100" t="s">
        <v>24</v>
      </c>
      <c r="AF13" s="101" t="s">
        <v>26</v>
      </c>
    </row>
    <row r="14" spans="1:32" ht="17.25" customHeight="1">
      <c r="A14" s="138"/>
      <c r="B14" s="108"/>
      <c r="C14" s="109"/>
      <c r="D14" s="109"/>
      <c r="E14" s="95" t="s">
        <v>0</v>
      </c>
      <c r="F14" s="88" t="s">
        <v>75</v>
      </c>
      <c r="G14" s="88" t="s">
        <v>71</v>
      </c>
      <c r="H14" s="88"/>
      <c r="I14" s="88"/>
      <c r="J14" s="109"/>
      <c r="K14" s="95" t="s">
        <v>0</v>
      </c>
      <c r="L14" s="88" t="s">
        <v>72</v>
      </c>
      <c r="M14" s="88" t="s">
        <v>71</v>
      </c>
      <c r="N14" s="88" t="s">
        <v>4</v>
      </c>
      <c r="O14" s="88" t="s">
        <v>5</v>
      </c>
      <c r="P14" s="88" t="s">
        <v>6</v>
      </c>
      <c r="Q14" s="88" t="s">
        <v>7</v>
      </c>
      <c r="R14" s="88" t="s">
        <v>6</v>
      </c>
      <c r="S14" s="88" t="s">
        <v>8</v>
      </c>
      <c r="T14" s="88" t="s">
        <v>8</v>
      </c>
      <c r="U14" s="88" t="s">
        <v>7</v>
      </c>
      <c r="V14" s="88" t="s">
        <v>9</v>
      </c>
      <c r="W14" s="88" t="s">
        <v>10</v>
      </c>
      <c r="X14" s="88" t="s">
        <v>11</v>
      </c>
      <c r="Y14" s="88" t="s">
        <v>12</v>
      </c>
      <c r="Z14" s="123"/>
      <c r="AA14" s="124"/>
      <c r="AB14" s="124"/>
      <c r="AC14" s="125"/>
      <c r="AD14" s="98"/>
      <c r="AE14" s="100"/>
      <c r="AF14" s="101"/>
    </row>
    <row r="15" spans="1:32" ht="25.5" customHeight="1">
      <c r="A15" s="138"/>
      <c r="B15" s="108"/>
      <c r="C15" s="109"/>
      <c r="D15" s="109"/>
      <c r="E15" s="95"/>
      <c r="F15" s="88"/>
      <c r="G15" s="88"/>
      <c r="H15" s="88"/>
      <c r="I15" s="88"/>
      <c r="J15" s="109"/>
      <c r="K15" s="95"/>
      <c r="L15" s="88"/>
      <c r="M15" s="88"/>
      <c r="N15" s="88"/>
      <c r="O15" s="88"/>
      <c r="P15" s="88"/>
      <c r="Q15" s="88"/>
      <c r="R15" s="88"/>
      <c r="S15" s="88"/>
      <c r="T15" s="88"/>
      <c r="U15" s="88"/>
      <c r="V15" s="88"/>
      <c r="W15" s="88"/>
      <c r="X15" s="88"/>
      <c r="Y15" s="88"/>
      <c r="Z15" s="29" t="s">
        <v>51</v>
      </c>
      <c r="AA15" s="27" t="s">
        <v>56</v>
      </c>
      <c r="AB15" s="27"/>
      <c r="AC15" s="27"/>
      <c r="AD15" s="99"/>
      <c r="AE15" s="100"/>
      <c r="AF15" s="101"/>
    </row>
    <row r="16" spans="1:32" ht="111.75" customHeight="1">
      <c r="A16" s="28"/>
      <c r="B16" s="129" t="s">
        <v>49</v>
      </c>
      <c r="C16" s="126">
        <f>41/255</f>
        <v>0.1607843137254902</v>
      </c>
      <c r="D16" s="135">
        <v>41</v>
      </c>
      <c r="E16" s="97" t="s">
        <v>77</v>
      </c>
      <c r="F16" s="135">
        <v>31</v>
      </c>
      <c r="G16" s="97">
        <v>41</v>
      </c>
      <c r="H16" s="27" t="s">
        <v>76</v>
      </c>
      <c r="I16" s="30">
        <f>12/41</f>
        <v>0.2926829268292683</v>
      </c>
      <c r="J16" s="27">
        <v>12</v>
      </c>
      <c r="K16" s="31" t="s">
        <v>77</v>
      </c>
      <c r="L16" s="27">
        <v>0</v>
      </c>
      <c r="M16" s="27">
        <v>12</v>
      </c>
      <c r="N16" s="28"/>
      <c r="O16" s="28"/>
      <c r="P16" s="28"/>
      <c r="Q16" s="28"/>
      <c r="R16" s="32">
        <v>78000000</v>
      </c>
      <c r="S16" s="28"/>
      <c r="T16" s="28"/>
      <c r="U16" s="28"/>
      <c r="V16" s="28"/>
      <c r="W16" s="28"/>
      <c r="X16" s="28"/>
      <c r="Y16" s="28"/>
      <c r="Z16" s="32">
        <v>78000000</v>
      </c>
      <c r="AA16" s="28"/>
      <c r="AB16" s="28"/>
      <c r="AC16" s="28"/>
      <c r="AD16" s="33">
        <f aca="true" t="shared" si="0" ref="AD16:AD22">SUM(N16:Y16)</f>
        <v>78000000</v>
      </c>
      <c r="AE16" s="26" t="s">
        <v>53</v>
      </c>
      <c r="AF16" s="28"/>
    </row>
    <row r="17" spans="1:32" ht="89.25" customHeight="1">
      <c r="A17" s="28"/>
      <c r="B17" s="130"/>
      <c r="C17" s="127"/>
      <c r="D17" s="136"/>
      <c r="E17" s="98"/>
      <c r="F17" s="136"/>
      <c r="G17" s="98"/>
      <c r="H17" s="27" t="s">
        <v>78</v>
      </c>
      <c r="I17" s="30">
        <f>25/41</f>
        <v>0.6097560975609756</v>
      </c>
      <c r="J17" s="27">
        <v>25</v>
      </c>
      <c r="K17" s="31" t="s">
        <v>77</v>
      </c>
      <c r="L17" s="27">
        <v>0</v>
      </c>
      <c r="M17" s="27">
        <v>25</v>
      </c>
      <c r="N17" s="28"/>
      <c r="O17" s="28"/>
      <c r="P17" s="28"/>
      <c r="Q17" s="28"/>
      <c r="R17" s="32">
        <f>200000000-R18-R16</f>
        <v>86000000</v>
      </c>
      <c r="S17" s="28"/>
      <c r="T17" s="28"/>
      <c r="U17" s="28"/>
      <c r="V17" s="28"/>
      <c r="W17" s="28"/>
      <c r="X17" s="28"/>
      <c r="Y17" s="28"/>
      <c r="Z17" s="32">
        <f>200000000-Z18-Z16</f>
        <v>86000000</v>
      </c>
      <c r="AA17" s="28"/>
      <c r="AB17" s="28"/>
      <c r="AC17" s="28"/>
      <c r="AD17" s="34">
        <f t="shared" si="0"/>
        <v>86000000</v>
      </c>
      <c r="AE17" s="26" t="s">
        <v>53</v>
      </c>
      <c r="AF17" s="28"/>
    </row>
    <row r="18" spans="1:32" ht="88.5" customHeight="1">
      <c r="A18" s="28"/>
      <c r="B18" s="131"/>
      <c r="C18" s="128"/>
      <c r="D18" s="137"/>
      <c r="E18" s="99"/>
      <c r="F18" s="137"/>
      <c r="G18" s="99"/>
      <c r="H18" s="27" t="s">
        <v>83</v>
      </c>
      <c r="I18" s="30">
        <f>4/41</f>
        <v>0.0975609756097561</v>
      </c>
      <c r="J18" s="27">
        <v>5</v>
      </c>
      <c r="K18" s="31" t="s">
        <v>77</v>
      </c>
      <c r="L18" s="27">
        <v>10</v>
      </c>
      <c r="M18" s="27">
        <v>5</v>
      </c>
      <c r="N18" s="28"/>
      <c r="O18" s="28"/>
      <c r="P18" s="28"/>
      <c r="Q18" s="28"/>
      <c r="R18" s="32">
        <v>36000000</v>
      </c>
      <c r="S18" s="28"/>
      <c r="T18" s="28"/>
      <c r="U18" s="28"/>
      <c r="V18" s="28"/>
      <c r="W18" s="28"/>
      <c r="X18" s="28"/>
      <c r="Y18" s="28"/>
      <c r="Z18" s="32">
        <v>36000000</v>
      </c>
      <c r="AA18" s="28"/>
      <c r="AB18" s="28"/>
      <c r="AC18" s="28"/>
      <c r="AD18" s="34">
        <f t="shared" si="0"/>
        <v>36000000</v>
      </c>
      <c r="AE18" s="26" t="s">
        <v>53</v>
      </c>
      <c r="AF18" s="28"/>
    </row>
    <row r="19" spans="1:32" ht="110.25" customHeight="1">
      <c r="A19" s="28"/>
      <c r="B19" s="132" t="s">
        <v>50</v>
      </c>
      <c r="C19" s="126">
        <v>0.84</v>
      </c>
      <c r="D19" s="135">
        <v>214</v>
      </c>
      <c r="E19" s="97" t="s">
        <v>111</v>
      </c>
      <c r="F19" s="97">
        <v>278</v>
      </c>
      <c r="G19" s="97">
        <v>214</v>
      </c>
      <c r="H19" s="35" t="s">
        <v>82</v>
      </c>
      <c r="I19" s="36">
        <f>+J19/214</f>
        <v>0.29906542056074764</v>
      </c>
      <c r="J19" s="27">
        <v>64</v>
      </c>
      <c r="K19" s="31" t="s">
        <v>84</v>
      </c>
      <c r="L19" s="27">
        <v>0</v>
      </c>
      <c r="M19" s="27">
        <f>+J19</f>
        <v>64</v>
      </c>
      <c r="N19" s="28"/>
      <c r="O19" s="28"/>
      <c r="P19" s="28"/>
      <c r="Q19" s="28"/>
      <c r="R19" s="32">
        <v>200000000</v>
      </c>
      <c r="U19" s="32"/>
      <c r="V19" s="28"/>
      <c r="W19" s="28"/>
      <c r="X19" s="28"/>
      <c r="Y19" s="28"/>
      <c r="Z19" s="32">
        <v>200000000</v>
      </c>
      <c r="AA19" s="28"/>
      <c r="AB19" s="28"/>
      <c r="AC19" s="28"/>
      <c r="AD19" s="34">
        <f t="shared" si="0"/>
        <v>200000000</v>
      </c>
      <c r="AE19" s="26" t="s">
        <v>53</v>
      </c>
      <c r="AF19" s="28"/>
    </row>
    <row r="20" spans="1:32" ht="92.25" customHeight="1">
      <c r="A20" s="28"/>
      <c r="B20" s="133"/>
      <c r="C20" s="127"/>
      <c r="D20" s="136"/>
      <c r="E20" s="98"/>
      <c r="F20" s="98"/>
      <c r="G20" s="98"/>
      <c r="H20" s="31" t="s">
        <v>79</v>
      </c>
      <c r="I20" s="36">
        <f>+J20/214</f>
        <v>0.2336448598130841</v>
      </c>
      <c r="J20" s="27">
        <v>50</v>
      </c>
      <c r="K20" s="31" t="s">
        <v>85</v>
      </c>
      <c r="L20" s="37">
        <v>56</v>
      </c>
      <c r="M20" s="27">
        <f>+J20</f>
        <v>50</v>
      </c>
      <c r="N20" s="28"/>
      <c r="O20" s="28"/>
      <c r="P20" s="28"/>
      <c r="Q20" s="28"/>
      <c r="R20" s="32"/>
      <c r="S20" s="32">
        <v>200000000</v>
      </c>
      <c r="T20" s="32"/>
      <c r="U20" s="32"/>
      <c r="V20" s="28"/>
      <c r="W20" s="28"/>
      <c r="X20" s="28"/>
      <c r="Y20" s="28"/>
      <c r="Z20" s="32">
        <f>+S20</f>
        <v>200000000</v>
      </c>
      <c r="AA20" s="28"/>
      <c r="AB20" s="28"/>
      <c r="AC20" s="28"/>
      <c r="AD20" s="34">
        <f t="shared" si="0"/>
        <v>200000000</v>
      </c>
      <c r="AE20" s="26" t="s">
        <v>53</v>
      </c>
      <c r="AF20" s="28"/>
    </row>
    <row r="21" spans="1:32" ht="78.75" customHeight="1">
      <c r="A21" s="28"/>
      <c r="B21" s="133"/>
      <c r="C21" s="127"/>
      <c r="D21" s="136"/>
      <c r="E21" s="98"/>
      <c r="F21" s="98"/>
      <c r="G21" s="98"/>
      <c r="H21" s="31" t="s">
        <v>80</v>
      </c>
      <c r="I21" s="36">
        <f>+J21/214</f>
        <v>0.2336448598130841</v>
      </c>
      <c r="J21" s="27">
        <v>50</v>
      </c>
      <c r="K21" s="31" t="s">
        <v>85</v>
      </c>
      <c r="L21" s="37">
        <v>76</v>
      </c>
      <c r="M21" s="27">
        <f>+J21</f>
        <v>50</v>
      </c>
      <c r="N21" s="28"/>
      <c r="O21" s="28"/>
      <c r="P21" s="28"/>
      <c r="Q21" s="28"/>
      <c r="R21" s="32"/>
      <c r="S21" s="32"/>
      <c r="T21" s="32">
        <v>200000000</v>
      </c>
      <c r="U21" s="32"/>
      <c r="V21" s="28"/>
      <c r="W21" s="28"/>
      <c r="X21" s="28"/>
      <c r="Y21" s="28"/>
      <c r="Z21" s="32">
        <f>+T21</f>
        <v>200000000</v>
      </c>
      <c r="AA21" s="28"/>
      <c r="AB21" s="28"/>
      <c r="AC21" s="28"/>
      <c r="AD21" s="34">
        <f t="shared" si="0"/>
        <v>200000000</v>
      </c>
      <c r="AE21" s="26" t="s">
        <v>53</v>
      </c>
      <c r="AF21" s="28"/>
    </row>
    <row r="22" spans="1:32" ht="88.5" customHeight="1">
      <c r="A22" s="28"/>
      <c r="B22" s="134"/>
      <c r="C22" s="128"/>
      <c r="D22" s="137"/>
      <c r="E22" s="99"/>
      <c r="F22" s="99"/>
      <c r="G22" s="99"/>
      <c r="H22" s="31" t="s">
        <v>81</v>
      </c>
      <c r="I22" s="36">
        <f>+J22/214</f>
        <v>0.2336448598130841</v>
      </c>
      <c r="J22" s="27">
        <v>50</v>
      </c>
      <c r="K22" s="31" t="s">
        <v>85</v>
      </c>
      <c r="L22" s="37">
        <v>72</v>
      </c>
      <c r="M22" s="27">
        <f>+J22</f>
        <v>50</v>
      </c>
      <c r="N22" s="28"/>
      <c r="O22" s="28"/>
      <c r="P22" s="28"/>
      <c r="Q22" s="28"/>
      <c r="R22" s="38"/>
      <c r="S22" s="38"/>
      <c r="T22" s="38"/>
      <c r="U22" s="38">
        <v>200000000</v>
      </c>
      <c r="V22" s="28"/>
      <c r="W22" s="28"/>
      <c r="X22" s="28"/>
      <c r="Y22" s="28"/>
      <c r="Z22" s="38">
        <f>+U22</f>
        <v>200000000</v>
      </c>
      <c r="AA22" s="28"/>
      <c r="AB22" s="28"/>
      <c r="AC22" s="28"/>
      <c r="AD22" s="34">
        <f t="shared" si="0"/>
        <v>200000000</v>
      </c>
      <c r="AE22" s="26" t="s">
        <v>53</v>
      </c>
      <c r="AF22" s="28"/>
    </row>
    <row r="23" spans="1:32" ht="28.5" customHeight="1">
      <c r="A23" s="39" t="s">
        <v>19</v>
      </c>
      <c r="B23" s="110" t="s">
        <v>54</v>
      </c>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row>
    <row r="24" spans="1:32" ht="30" customHeight="1">
      <c r="A24" s="20" t="s">
        <v>20</v>
      </c>
      <c r="B24" s="113" t="s">
        <v>133</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21"/>
      <c r="AA24" s="21"/>
      <c r="AB24" s="21"/>
      <c r="AC24" s="21"/>
      <c r="AD24" s="21"/>
      <c r="AE24" s="21"/>
      <c r="AF24" s="22"/>
    </row>
    <row r="25" spans="1:32" ht="12.75" customHeight="1">
      <c r="A25" s="138" t="s">
        <v>31</v>
      </c>
      <c r="B25" s="108" t="s">
        <v>3</v>
      </c>
      <c r="C25" s="109" t="s">
        <v>2</v>
      </c>
      <c r="D25" s="109" t="s">
        <v>14</v>
      </c>
      <c r="E25" s="96" t="s">
        <v>1</v>
      </c>
      <c r="F25" s="96"/>
      <c r="G25" s="96"/>
      <c r="H25" s="88" t="s">
        <v>32</v>
      </c>
      <c r="I25" s="88" t="s">
        <v>2</v>
      </c>
      <c r="J25" s="109" t="s">
        <v>14</v>
      </c>
      <c r="K25" s="96" t="s">
        <v>1</v>
      </c>
      <c r="L25" s="96"/>
      <c r="M25" s="96"/>
      <c r="N25" s="88" t="s">
        <v>13</v>
      </c>
      <c r="O25" s="88"/>
      <c r="P25" s="88"/>
      <c r="Q25" s="88"/>
      <c r="R25" s="88"/>
      <c r="S25" s="88"/>
      <c r="T25" s="88"/>
      <c r="U25" s="88"/>
      <c r="V25" s="88"/>
      <c r="W25" s="88"/>
      <c r="X25" s="88"/>
      <c r="Y25" s="88"/>
      <c r="Z25" s="120" t="s">
        <v>23</v>
      </c>
      <c r="AA25" s="121"/>
      <c r="AB25" s="121"/>
      <c r="AC25" s="122"/>
      <c r="AD25" s="97" t="s">
        <v>25</v>
      </c>
      <c r="AE25" s="100" t="s">
        <v>24</v>
      </c>
      <c r="AF25" s="101" t="s">
        <v>26</v>
      </c>
    </row>
    <row r="26" spans="1:32" ht="14.25">
      <c r="A26" s="138"/>
      <c r="B26" s="108"/>
      <c r="C26" s="109"/>
      <c r="D26" s="109"/>
      <c r="E26" s="95" t="s">
        <v>0</v>
      </c>
      <c r="F26" s="88" t="s">
        <v>42</v>
      </c>
      <c r="G26" s="88" t="s">
        <v>41</v>
      </c>
      <c r="H26" s="88"/>
      <c r="I26" s="88"/>
      <c r="J26" s="109"/>
      <c r="K26" s="95" t="s">
        <v>0</v>
      </c>
      <c r="L26" s="88" t="s">
        <v>72</v>
      </c>
      <c r="M26" s="88" t="s">
        <v>71</v>
      </c>
      <c r="N26" s="88" t="s">
        <v>4</v>
      </c>
      <c r="O26" s="88" t="s">
        <v>5</v>
      </c>
      <c r="P26" s="88" t="s">
        <v>6</v>
      </c>
      <c r="Q26" s="88" t="s">
        <v>7</v>
      </c>
      <c r="R26" s="88" t="s">
        <v>6</v>
      </c>
      <c r="S26" s="88" t="s">
        <v>8</v>
      </c>
      <c r="T26" s="88" t="s">
        <v>8</v>
      </c>
      <c r="U26" s="88" t="s">
        <v>7</v>
      </c>
      <c r="V26" s="88" t="s">
        <v>9</v>
      </c>
      <c r="W26" s="88" t="s">
        <v>10</v>
      </c>
      <c r="X26" s="88" t="s">
        <v>11</v>
      </c>
      <c r="Y26" s="88" t="s">
        <v>12</v>
      </c>
      <c r="Z26" s="123"/>
      <c r="AA26" s="124"/>
      <c r="AB26" s="124"/>
      <c r="AC26" s="125"/>
      <c r="AD26" s="98"/>
      <c r="AE26" s="100"/>
      <c r="AF26" s="101"/>
    </row>
    <row r="27" spans="1:32" ht="28.5">
      <c r="A27" s="138"/>
      <c r="B27" s="108"/>
      <c r="C27" s="109"/>
      <c r="D27" s="109"/>
      <c r="E27" s="95"/>
      <c r="F27" s="88"/>
      <c r="G27" s="88"/>
      <c r="H27" s="88"/>
      <c r="I27" s="88"/>
      <c r="J27" s="109"/>
      <c r="K27" s="95"/>
      <c r="L27" s="88"/>
      <c r="M27" s="88"/>
      <c r="N27" s="88"/>
      <c r="O27" s="88"/>
      <c r="P27" s="88"/>
      <c r="Q27" s="88"/>
      <c r="R27" s="88"/>
      <c r="S27" s="88"/>
      <c r="T27" s="88"/>
      <c r="U27" s="88"/>
      <c r="V27" s="88"/>
      <c r="W27" s="88"/>
      <c r="X27" s="88"/>
      <c r="Y27" s="88"/>
      <c r="Z27" s="26" t="s">
        <v>51</v>
      </c>
      <c r="AA27" s="27" t="s">
        <v>56</v>
      </c>
      <c r="AB27" s="27"/>
      <c r="AC27" s="27"/>
      <c r="AD27" s="99"/>
      <c r="AE27" s="100"/>
      <c r="AF27" s="101"/>
    </row>
    <row r="28" spans="1:32" ht="95.25" customHeight="1">
      <c r="A28" s="28"/>
      <c r="B28" s="42" t="s">
        <v>55</v>
      </c>
      <c r="C28" s="28"/>
      <c r="D28" s="26">
        <v>1</v>
      </c>
      <c r="E28" s="35" t="s">
        <v>87</v>
      </c>
      <c r="F28" s="26">
        <v>0</v>
      </c>
      <c r="G28" s="26">
        <v>1</v>
      </c>
      <c r="H28" s="35" t="s">
        <v>88</v>
      </c>
      <c r="I28" s="28"/>
      <c r="J28" s="26">
        <v>1</v>
      </c>
      <c r="K28" s="35" t="s">
        <v>87</v>
      </c>
      <c r="L28" s="26">
        <v>0</v>
      </c>
      <c r="M28" s="26">
        <v>1</v>
      </c>
      <c r="N28" s="28"/>
      <c r="O28" s="28"/>
      <c r="P28" s="28"/>
      <c r="Q28" s="28"/>
      <c r="R28" s="43"/>
      <c r="S28" s="43">
        <v>32056377</v>
      </c>
      <c r="T28" s="39"/>
      <c r="U28" s="39"/>
      <c r="V28" s="28"/>
      <c r="W28" s="28"/>
      <c r="X28" s="28"/>
      <c r="Y28" s="28"/>
      <c r="Z28" s="27"/>
      <c r="AA28" s="43">
        <f>+S28</f>
        <v>32056377</v>
      </c>
      <c r="AB28" s="28"/>
      <c r="AC28" s="28"/>
      <c r="AD28" s="34">
        <f>SUM(N28:Y28)</f>
        <v>32056377</v>
      </c>
      <c r="AE28" s="26" t="s">
        <v>53</v>
      </c>
      <c r="AF28" s="28"/>
    </row>
    <row r="29" spans="1:32" ht="117" customHeight="1">
      <c r="A29" s="28"/>
      <c r="B29" s="42" t="s">
        <v>57</v>
      </c>
      <c r="C29" s="28"/>
      <c r="D29" s="26">
        <v>2</v>
      </c>
      <c r="E29" s="35" t="s">
        <v>86</v>
      </c>
      <c r="F29" s="26">
        <v>0</v>
      </c>
      <c r="G29" s="26">
        <v>2</v>
      </c>
      <c r="H29" s="35" t="s">
        <v>89</v>
      </c>
      <c r="I29" s="28"/>
      <c r="J29" s="26">
        <v>2</v>
      </c>
      <c r="K29" s="35" t="s">
        <v>86</v>
      </c>
      <c r="L29" s="26">
        <v>0</v>
      </c>
      <c r="M29" s="26">
        <v>2</v>
      </c>
      <c r="N29" s="28"/>
      <c r="O29" s="28"/>
      <c r="P29" s="28"/>
      <c r="Q29" s="28"/>
      <c r="R29" s="43"/>
      <c r="S29" s="43"/>
      <c r="T29" s="43">
        <v>53651423</v>
      </c>
      <c r="U29" s="39"/>
      <c r="V29" s="28"/>
      <c r="W29" s="28"/>
      <c r="X29" s="28"/>
      <c r="Y29" s="28"/>
      <c r="Z29" s="43">
        <v>53651423</v>
      </c>
      <c r="AA29" s="28"/>
      <c r="AB29" s="28"/>
      <c r="AC29" s="28"/>
      <c r="AD29" s="34">
        <f>SUM(N29:Y29)</f>
        <v>53651423</v>
      </c>
      <c r="AE29" s="26" t="s">
        <v>53</v>
      </c>
      <c r="AF29" s="28"/>
    </row>
    <row r="30" spans="1:32" ht="116.25" customHeight="1">
      <c r="A30" s="28"/>
      <c r="B30" s="42" t="s">
        <v>58</v>
      </c>
      <c r="C30" s="28"/>
      <c r="D30" s="26">
        <v>2</v>
      </c>
      <c r="E30" s="35" t="s">
        <v>86</v>
      </c>
      <c r="F30" s="26">
        <v>0</v>
      </c>
      <c r="G30" s="26">
        <v>2</v>
      </c>
      <c r="H30" s="35" t="s">
        <v>90</v>
      </c>
      <c r="I30" s="28"/>
      <c r="J30" s="26">
        <v>2</v>
      </c>
      <c r="K30" s="35" t="s">
        <v>86</v>
      </c>
      <c r="L30" s="26">
        <v>0</v>
      </c>
      <c r="M30" s="26">
        <v>2</v>
      </c>
      <c r="N30" s="28"/>
      <c r="O30" s="28"/>
      <c r="P30" s="28"/>
      <c r="Q30" s="28"/>
      <c r="R30" s="44"/>
      <c r="S30" s="44"/>
      <c r="T30" s="44"/>
      <c r="U30" s="44">
        <v>100000000</v>
      </c>
      <c r="V30" s="28"/>
      <c r="W30" s="28"/>
      <c r="X30" s="28"/>
      <c r="Y30" s="28"/>
      <c r="Z30" s="44">
        <v>100000000</v>
      </c>
      <c r="AA30" s="28"/>
      <c r="AB30" s="28"/>
      <c r="AC30" s="28"/>
      <c r="AD30" s="34">
        <f>SUM(N30:Y30)</f>
        <v>100000000</v>
      </c>
      <c r="AE30" s="26" t="s">
        <v>53</v>
      </c>
      <c r="AF30" s="28"/>
    </row>
    <row r="33" spans="1:32" ht="15" hidden="1">
      <c r="A33" s="39" t="s">
        <v>15</v>
      </c>
      <c r="B33" s="110" t="s">
        <v>45</v>
      </c>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row>
    <row r="34" spans="1:32" ht="24" customHeight="1">
      <c r="A34" s="19" t="s">
        <v>16</v>
      </c>
      <c r="B34" s="119" t="s">
        <v>59</v>
      </c>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row>
    <row r="35" spans="1:32" ht="16.5" customHeight="1">
      <c r="A35" s="19" t="s">
        <v>17</v>
      </c>
      <c r="B35" s="119" t="s">
        <v>60</v>
      </c>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row>
    <row r="36" spans="1:32" ht="14.25">
      <c r="A36" s="111" t="s">
        <v>18</v>
      </c>
      <c r="B36" s="119" t="s">
        <v>61</v>
      </c>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row>
    <row r="37" spans="1:32" ht="12" customHeight="1">
      <c r="A37" s="112"/>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row>
    <row r="38" spans="1:32" ht="16.5" customHeight="1">
      <c r="A38" s="19" t="s">
        <v>19</v>
      </c>
      <c r="B38" s="119" t="s">
        <v>62</v>
      </c>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row>
    <row r="39" spans="1:32" ht="36" customHeight="1">
      <c r="A39" s="20" t="s">
        <v>20</v>
      </c>
      <c r="B39" s="40" t="s">
        <v>68</v>
      </c>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2"/>
    </row>
    <row r="40" spans="1:32" ht="12.75" customHeight="1">
      <c r="A40" s="107" t="s">
        <v>31</v>
      </c>
      <c r="B40" s="108" t="s">
        <v>3</v>
      </c>
      <c r="C40" s="109" t="s">
        <v>2</v>
      </c>
      <c r="D40" s="109" t="s">
        <v>14</v>
      </c>
      <c r="E40" s="96" t="s">
        <v>1</v>
      </c>
      <c r="F40" s="96"/>
      <c r="G40" s="96"/>
      <c r="H40" s="88" t="s">
        <v>32</v>
      </c>
      <c r="I40" s="88" t="s">
        <v>2</v>
      </c>
      <c r="J40" s="109" t="s">
        <v>14</v>
      </c>
      <c r="K40" s="96" t="s">
        <v>1</v>
      </c>
      <c r="L40" s="96"/>
      <c r="M40" s="96"/>
      <c r="N40" s="88" t="s">
        <v>13</v>
      </c>
      <c r="O40" s="88"/>
      <c r="P40" s="88"/>
      <c r="Q40" s="88"/>
      <c r="R40" s="88"/>
      <c r="S40" s="88"/>
      <c r="T40" s="88"/>
      <c r="U40" s="88"/>
      <c r="V40" s="88"/>
      <c r="W40" s="88"/>
      <c r="X40" s="88"/>
      <c r="Y40" s="88"/>
      <c r="Z40" s="120" t="s">
        <v>23</v>
      </c>
      <c r="AA40" s="121"/>
      <c r="AB40" s="121"/>
      <c r="AC40" s="122"/>
      <c r="AD40" s="97" t="s">
        <v>25</v>
      </c>
      <c r="AE40" s="100" t="s">
        <v>24</v>
      </c>
      <c r="AF40" s="101" t="s">
        <v>26</v>
      </c>
    </row>
    <row r="41" spans="1:32" ht="14.25">
      <c r="A41" s="107"/>
      <c r="B41" s="108"/>
      <c r="C41" s="109"/>
      <c r="D41" s="109"/>
      <c r="E41" s="95" t="s">
        <v>0</v>
      </c>
      <c r="F41" s="88" t="s">
        <v>42</v>
      </c>
      <c r="G41" s="88" t="s">
        <v>41</v>
      </c>
      <c r="H41" s="88"/>
      <c r="I41" s="88"/>
      <c r="J41" s="109"/>
      <c r="K41" s="95" t="s">
        <v>0</v>
      </c>
      <c r="L41" s="88" t="s">
        <v>72</v>
      </c>
      <c r="M41" s="88" t="s">
        <v>71</v>
      </c>
      <c r="N41" s="88" t="s">
        <v>4</v>
      </c>
      <c r="O41" s="88" t="s">
        <v>5</v>
      </c>
      <c r="P41" s="88" t="s">
        <v>6</v>
      </c>
      <c r="Q41" s="88" t="s">
        <v>7</v>
      </c>
      <c r="R41" s="88" t="s">
        <v>6</v>
      </c>
      <c r="S41" s="88" t="s">
        <v>8</v>
      </c>
      <c r="T41" s="88" t="s">
        <v>8</v>
      </c>
      <c r="U41" s="88" t="s">
        <v>7</v>
      </c>
      <c r="V41" s="88" t="s">
        <v>9</v>
      </c>
      <c r="W41" s="88" t="s">
        <v>10</v>
      </c>
      <c r="X41" s="88" t="s">
        <v>11</v>
      </c>
      <c r="Y41" s="88" t="s">
        <v>12</v>
      </c>
      <c r="Z41" s="123"/>
      <c r="AA41" s="124"/>
      <c r="AB41" s="124"/>
      <c r="AC41" s="125"/>
      <c r="AD41" s="98"/>
      <c r="AE41" s="100"/>
      <c r="AF41" s="101"/>
    </row>
    <row r="42" spans="1:32" ht="50.25" customHeight="1">
      <c r="A42" s="107"/>
      <c r="B42" s="108"/>
      <c r="C42" s="109"/>
      <c r="D42" s="109"/>
      <c r="E42" s="95"/>
      <c r="F42" s="88"/>
      <c r="G42" s="88"/>
      <c r="H42" s="88"/>
      <c r="I42" s="88"/>
      <c r="J42" s="109"/>
      <c r="K42" s="95"/>
      <c r="L42" s="88"/>
      <c r="M42" s="88"/>
      <c r="N42" s="88"/>
      <c r="O42" s="88"/>
      <c r="P42" s="88"/>
      <c r="Q42" s="88"/>
      <c r="R42" s="88"/>
      <c r="S42" s="88"/>
      <c r="T42" s="88"/>
      <c r="U42" s="88"/>
      <c r="V42" s="88"/>
      <c r="W42" s="88"/>
      <c r="X42" s="88"/>
      <c r="Y42" s="88"/>
      <c r="Z42" s="26" t="s">
        <v>51</v>
      </c>
      <c r="AA42" s="27" t="s">
        <v>56</v>
      </c>
      <c r="AB42" s="27" t="s">
        <v>64</v>
      </c>
      <c r="AC42" s="27"/>
      <c r="AD42" s="99"/>
      <c r="AE42" s="100"/>
      <c r="AF42" s="101"/>
    </row>
    <row r="43" spans="1:32" ht="119.25" customHeight="1">
      <c r="A43" s="28"/>
      <c r="B43" s="42" t="s">
        <v>63</v>
      </c>
      <c r="C43" s="28"/>
      <c r="D43" s="26">
        <v>33</v>
      </c>
      <c r="E43" s="27" t="s">
        <v>70</v>
      </c>
      <c r="F43" s="26"/>
      <c r="G43" s="26">
        <v>33</v>
      </c>
      <c r="H43" s="31" t="s">
        <v>114</v>
      </c>
      <c r="I43" s="28"/>
      <c r="J43" s="26">
        <v>33</v>
      </c>
      <c r="K43" s="27" t="s">
        <v>70</v>
      </c>
      <c r="L43" s="26">
        <v>0</v>
      </c>
      <c r="M43" s="26">
        <v>33</v>
      </c>
      <c r="N43" s="44"/>
      <c r="O43" s="44"/>
      <c r="P43" s="44"/>
      <c r="Q43" s="44"/>
      <c r="R43" s="44"/>
      <c r="S43" s="44"/>
      <c r="T43" s="44"/>
      <c r="U43" s="44">
        <v>165516655</v>
      </c>
      <c r="V43" s="44"/>
      <c r="W43" s="44"/>
      <c r="X43" s="44"/>
      <c r="Y43" s="44"/>
      <c r="Z43" s="27"/>
      <c r="AA43" s="27"/>
      <c r="AB43" s="44">
        <v>165516655</v>
      </c>
      <c r="AC43" s="28"/>
      <c r="AD43" s="34">
        <f>SUM(N43:Y43)</f>
        <v>165516655</v>
      </c>
      <c r="AE43" s="26" t="s">
        <v>53</v>
      </c>
      <c r="AF43" s="28"/>
    </row>
    <row r="44" spans="1:32" ht="24.75" customHeight="1">
      <c r="A44" s="39" t="s">
        <v>19</v>
      </c>
      <c r="B44" s="110" t="s">
        <v>65</v>
      </c>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row>
    <row r="45" spans="1:32" ht="22.5" customHeight="1">
      <c r="A45" s="20" t="s">
        <v>20</v>
      </c>
      <c r="B45" s="49" t="s">
        <v>134</v>
      </c>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2"/>
    </row>
    <row r="46" spans="1:32" ht="12.75" customHeight="1">
      <c r="A46" s="107" t="s">
        <v>31</v>
      </c>
      <c r="B46" s="108" t="s">
        <v>3</v>
      </c>
      <c r="C46" s="109" t="s">
        <v>2</v>
      </c>
      <c r="D46" s="109" t="s">
        <v>14</v>
      </c>
      <c r="E46" s="96" t="s">
        <v>1</v>
      </c>
      <c r="F46" s="96"/>
      <c r="G46" s="96"/>
      <c r="H46" s="88" t="s">
        <v>32</v>
      </c>
      <c r="I46" s="88" t="s">
        <v>2</v>
      </c>
      <c r="J46" s="109" t="s">
        <v>14</v>
      </c>
      <c r="K46" s="96" t="s">
        <v>1</v>
      </c>
      <c r="L46" s="96"/>
      <c r="M46" s="96"/>
      <c r="N46" s="88" t="s">
        <v>13</v>
      </c>
      <c r="O46" s="88"/>
      <c r="P46" s="88"/>
      <c r="Q46" s="88"/>
      <c r="R46" s="88"/>
      <c r="S46" s="88"/>
      <c r="T46" s="88"/>
      <c r="U46" s="88"/>
      <c r="V46" s="88"/>
      <c r="W46" s="88"/>
      <c r="X46" s="88"/>
      <c r="Y46" s="88"/>
      <c r="Z46" s="120" t="s">
        <v>23</v>
      </c>
      <c r="AA46" s="121"/>
      <c r="AB46" s="121"/>
      <c r="AC46" s="122"/>
      <c r="AD46" s="97" t="s">
        <v>25</v>
      </c>
      <c r="AE46" s="100" t="s">
        <v>24</v>
      </c>
      <c r="AF46" s="101" t="s">
        <v>26</v>
      </c>
    </row>
    <row r="47" spans="1:32" ht="12.75" customHeight="1">
      <c r="A47" s="107"/>
      <c r="B47" s="108"/>
      <c r="C47" s="109"/>
      <c r="D47" s="109"/>
      <c r="E47" s="95" t="s">
        <v>0</v>
      </c>
      <c r="F47" s="88" t="s">
        <v>42</v>
      </c>
      <c r="G47" s="88" t="s">
        <v>41</v>
      </c>
      <c r="H47" s="88"/>
      <c r="I47" s="88"/>
      <c r="J47" s="109"/>
      <c r="K47" s="95" t="s">
        <v>0</v>
      </c>
      <c r="L47" s="88" t="s">
        <v>72</v>
      </c>
      <c r="M47" s="88" t="s">
        <v>71</v>
      </c>
      <c r="N47" s="88" t="s">
        <v>4</v>
      </c>
      <c r="O47" s="88" t="s">
        <v>5</v>
      </c>
      <c r="P47" s="88" t="s">
        <v>6</v>
      </c>
      <c r="Q47" s="88" t="s">
        <v>7</v>
      </c>
      <c r="R47" s="88" t="s">
        <v>6</v>
      </c>
      <c r="S47" s="88" t="s">
        <v>8</v>
      </c>
      <c r="T47" s="88" t="s">
        <v>8</v>
      </c>
      <c r="U47" s="88" t="s">
        <v>7</v>
      </c>
      <c r="V47" s="88" t="s">
        <v>9</v>
      </c>
      <c r="W47" s="88" t="s">
        <v>10</v>
      </c>
      <c r="X47" s="88" t="s">
        <v>11</v>
      </c>
      <c r="Y47" s="88" t="s">
        <v>12</v>
      </c>
      <c r="Z47" s="123"/>
      <c r="AA47" s="124"/>
      <c r="AB47" s="124"/>
      <c r="AC47" s="125"/>
      <c r="AD47" s="98"/>
      <c r="AE47" s="100"/>
      <c r="AF47" s="101"/>
    </row>
    <row r="48" spans="1:32" ht="71.25">
      <c r="A48" s="107"/>
      <c r="B48" s="108"/>
      <c r="C48" s="109"/>
      <c r="D48" s="109"/>
      <c r="E48" s="95"/>
      <c r="F48" s="88"/>
      <c r="G48" s="88"/>
      <c r="H48" s="88"/>
      <c r="I48" s="88"/>
      <c r="J48" s="109"/>
      <c r="K48" s="95"/>
      <c r="L48" s="88"/>
      <c r="M48" s="88"/>
      <c r="N48" s="88"/>
      <c r="O48" s="88"/>
      <c r="P48" s="88"/>
      <c r="Q48" s="88"/>
      <c r="R48" s="88"/>
      <c r="S48" s="88"/>
      <c r="T48" s="88"/>
      <c r="U48" s="88"/>
      <c r="V48" s="88"/>
      <c r="W48" s="88"/>
      <c r="X48" s="88"/>
      <c r="Y48" s="88"/>
      <c r="Z48" s="26" t="s">
        <v>51</v>
      </c>
      <c r="AA48" s="27" t="s">
        <v>56</v>
      </c>
      <c r="AB48" s="27" t="s">
        <v>64</v>
      </c>
      <c r="AC48" s="27"/>
      <c r="AD48" s="99"/>
      <c r="AE48" s="100"/>
      <c r="AF48" s="101"/>
    </row>
    <row r="49" spans="1:32" ht="123.75" customHeight="1">
      <c r="A49" s="28"/>
      <c r="B49" s="42" t="s">
        <v>66</v>
      </c>
      <c r="C49" s="28"/>
      <c r="D49" s="26">
        <v>20</v>
      </c>
      <c r="E49" s="27" t="s">
        <v>112</v>
      </c>
      <c r="F49" s="26"/>
      <c r="G49" s="26">
        <v>20</v>
      </c>
      <c r="H49" s="31" t="s">
        <v>113</v>
      </c>
      <c r="I49" s="28"/>
      <c r="J49" s="26">
        <v>20</v>
      </c>
      <c r="K49" s="27" t="s">
        <v>112</v>
      </c>
      <c r="L49" s="26">
        <v>0</v>
      </c>
      <c r="M49" s="26">
        <v>20</v>
      </c>
      <c r="N49" s="28"/>
      <c r="O49" s="44"/>
      <c r="P49" s="44"/>
      <c r="Q49" s="44"/>
      <c r="R49" s="44"/>
      <c r="S49" s="44"/>
      <c r="T49" s="44"/>
      <c r="U49" s="44">
        <v>100000000</v>
      </c>
      <c r="V49" s="44"/>
      <c r="W49" s="44"/>
      <c r="X49" s="44"/>
      <c r="Y49" s="44"/>
      <c r="Z49" s="27"/>
      <c r="AA49" s="27"/>
      <c r="AB49" s="44">
        <v>100000000</v>
      </c>
      <c r="AC49" s="28"/>
      <c r="AD49" s="34">
        <f>SUM(N49:Y49)</f>
        <v>100000000</v>
      </c>
      <c r="AE49" s="26" t="s">
        <v>53</v>
      </c>
      <c r="AF49" s="28"/>
    </row>
    <row r="50" spans="1:32" ht="24.75" customHeight="1">
      <c r="A50" s="39" t="s">
        <v>19</v>
      </c>
      <c r="B50" s="110" t="s">
        <v>67</v>
      </c>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row>
    <row r="51" spans="1:32" ht="26.25" customHeight="1">
      <c r="A51" s="20" t="s">
        <v>20</v>
      </c>
      <c r="B51" s="40" t="s">
        <v>134</v>
      </c>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2"/>
    </row>
    <row r="52" spans="1:32" ht="6.75" customHeight="1">
      <c r="A52" s="23"/>
      <c r="B52" s="41"/>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row>
    <row r="54" spans="1:32" ht="12.75" customHeight="1">
      <c r="A54" s="107" t="s">
        <v>31</v>
      </c>
      <c r="B54" s="108" t="s">
        <v>3</v>
      </c>
      <c r="C54" s="109" t="s">
        <v>2</v>
      </c>
      <c r="D54" s="109" t="s">
        <v>14</v>
      </c>
      <c r="E54" s="96" t="s">
        <v>1</v>
      </c>
      <c r="F54" s="96"/>
      <c r="G54" s="96"/>
      <c r="H54" s="88" t="s">
        <v>32</v>
      </c>
      <c r="I54" s="88" t="s">
        <v>2</v>
      </c>
      <c r="J54" s="109" t="s">
        <v>14</v>
      </c>
      <c r="K54" s="96" t="s">
        <v>1</v>
      </c>
      <c r="L54" s="96"/>
      <c r="M54" s="96"/>
      <c r="N54" s="88" t="s">
        <v>13</v>
      </c>
      <c r="O54" s="88"/>
      <c r="P54" s="88"/>
      <c r="Q54" s="88"/>
      <c r="R54" s="88"/>
      <c r="S54" s="88"/>
      <c r="T54" s="88"/>
      <c r="U54" s="88"/>
      <c r="V54" s="88"/>
      <c r="W54" s="88"/>
      <c r="X54" s="88"/>
      <c r="Y54" s="88"/>
      <c r="Z54" s="120" t="s">
        <v>23</v>
      </c>
      <c r="AA54" s="121"/>
      <c r="AB54" s="121"/>
      <c r="AC54" s="122"/>
      <c r="AD54" s="97" t="s">
        <v>25</v>
      </c>
      <c r="AE54" s="100" t="s">
        <v>24</v>
      </c>
      <c r="AF54" s="101" t="s">
        <v>26</v>
      </c>
    </row>
    <row r="55" spans="1:32" ht="14.25">
      <c r="A55" s="107"/>
      <c r="B55" s="108"/>
      <c r="C55" s="109"/>
      <c r="D55" s="109"/>
      <c r="E55" s="95" t="s">
        <v>0</v>
      </c>
      <c r="F55" s="88" t="s">
        <v>42</v>
      </c>
      <c r="G55" s="88" t="s">
        <v>41</v>
      </c>
      <c r="H55" s="88"/>
      <c r="I55" s="88"/>
      <c r="J55" s="109"/>
      <c r="K55" s="95" t="s">
        <v>0</v>
      </c>
      <c r="L55" s="88" t="s">
        <v>40</v>
      </c>
      <c r="M55" s="88" t="s">
        <v>41</v>
      </c>
      <c r="N55" s="88" t="s">
        <v>4</v>
      </c>
      <c r="O55" s="88" t="s">
        <v>5</v>
      </c>
      <c r="P55" s="88" t="s">
        <v>6</v>
      </c>
      <c r="Q55" s="88" t="s">
        <v>7</v>
      </c>
      <c r="R55" s="88" t="s">
        <v>6</v>
      </c>
      <c r="S55" s="88" t="s">
        <v>8</v>
      </c>
      <c r="T55" s="88" t="s">
        <v>8</v>
      </c>
      <c r="U55" s="88" t="s">
        <v>7</v>
      </c>
      <c r="V55" s="88" t="s">
        <v>9</v>
      </c>
      <c r="W55" s="88" t="s">
        <v>10</v>
      </c>
      <c r="X55" s="88" t="s">
        <v>11</v>
      </c>
      <c r="Y55" s="88" t="s">
        <v>12</v>
      </c>
      <c r="Z55" s="123"/>
      <c r="AA55" s="124"/>
      <c r="AB55" s="124"/>
      <c r="AC55" s="125"/>
      <c r="AD55" s="98"/>
      <c r="AE55" s="100"/>
      <c r="AF55" s="101"/>
    </row>
    <row r="56" spans="1:32" ht="71.25">
      <c r="A56" s="107"/>
      <c r="B56" s="108"/>
      <c r="C56" s="109"/>
      <c r="D56" s="109"/>
      <c r="E56" s="95"/>
      <c r="F56" s="88"/>
      <c r="G56" s="88"/>
      <c r="H56" s="88"/>
      <c r="I56" s="88"/>
      <c r="J56" s="109"/>
      <c r="K56" s="95"/>
      <c r="L56" s="88"/>
      <c r="M56" s="88"/>
      <c r="N56" s="88"/>
      <c r="O56" s="88"/>
      <c r="P56" s="88"/>
      <c r="Q56" s="88"/>
      <c r="R56" s="88"/>
      <c r="S56" s="88"/>
      <c r="T56" s="88"/>
      <c r="U56" s="88"/>
      <c r="V56" s="88"/>
      <c r="W56" s="88"/>
      <c r="X56" s="88"/>
      <c r="Y56" s="88"/>
      <c r="Z56" s="26" t="s">
        <v>51</v>
      </c>
      <c r="AA56" s="27" t="s">
        <v>56</v>
      </c>
      <c r="AB56" s="27" t="s">
        <v>64</v>
      </c>
      <c r="AC56" s="27"/>
      <c r="AD56" s="99"/>
      <c r="AE56" s="100"/>
      <c r="AF56" s="101"/>
    </row>
    <row r="57" spans="1:32" ht="147" customHeight="1">
      <c r="A57" s="28"/>
      <c r="B57" s="42" t="s">
        <v>69</v>
      </c>
      <c r="C57" s="28"/>
      <c r="D57" s="26">
        <v>8</v>
      </c>
      <c r="E57" s="27" t="s">
        <v>74</v>
      </c>
      <c r="F57" s="26">
        <v>0</v>
      </c>
      <c r="G57" s="26">
        <v>8</v>
      </c>
      <c r="H57" s="31" t="s">
        <v>115</v>
      </c>
      <c r="I57" s="28"/>
      <c r="J57" s="27" t="s">
        <v>73</v>
      </c>
      <c r="K57" s="27" t="s">
        <v>74</v>
      </c>
      <c r="L57" s="26">
        <v>0</v>
      </c>
      <c r="M57" s="26">
        <v>8</v>
      </c>
      <c r="N57" s="28"/>
      <c r="O57" s="44"/>
      <c r="P57" s="44"/>
      <c r="Q57" s="44"/>
      <c r="R57" s="44"/>
      <c r="S57" s="44"/>
      <c r="T57" s="44"/>
      <c r="U57" s="44">
        <v>16131738</v>
      </c>
      <c r="V57" s="44"/>
      <c r="W57" s="44"/>
      <c r="X57" s="44"/>
      <c r="Y57" s="44"/>
      <c r="Z57" s="27"/>
      <c r="AA57" s="27"/>
      <c r="AB57" s="44">
        <v>16131738</v>
      </c>
      <c r="AC57" s="28"/>
      <c r="AD57" s="34">
        <f>SUM(N57:Y57)</f>
        <v>16131738</v>
      </c>
      <c r="AE57" s="26" t="s">
        <v>53</v>
      </c>
      <c r="AF57" s="28"/>
    </row>
    <row r="58" spans="1:32" ht="18" customHeight="1">
      <c r="A58" s="19" t="s">
        <v>16</v>
      </c>
      <c r="B58" s="119" t="s">
        <v>116</v>
      </c>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row>
    <row r="59" spans="1:32" ht="20.25" customHeight="1">
      <c r="A59" s="19" t="s">
        <v>17</v>
      </c>
      <c r="B59" s="119" t="s">
        <v>117</v>
      </c>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row>
    <row r="60" spans="1:32" ht="14.25" customHeight="1">
      <c r="A60" s="86" t="s">
        <v>18</v>
      </c>
      <c r="B60" s="113" t="s">
        <v>118</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5"/>
    </row>
    <row r="61" spans="1:32" ht="24.75" customHeight="1">
      <c r="A61" s="87"/>
      <c r="B61" s="116"/>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8"/>
    </row>
    <row r="62" spans="1:32" ht="25.5" customHeight="1">
      <c r="A62" s="19" t="s">
        <v>19</v>
      </c>
      <c r="B62" s="102" t="s">
        <v>119</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4"/>
    </row>
    <row r="63" spans="1:32" ht="33" customHeight="1">
      <c r="A63" s="20" t="s">
        <v>20</v>
      </c>
      <c r="B63" s="105" t="s">
        <v>120</v>
      </c>
      <c r="C63" s="106"/>
      <c r="D63" s="106"/>
      <c r="E63" s="106"/>
      <c r="F63" s="106"/>
      <c r="G63" s="106"/>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2"/>
    </row>
    <row r="64" ht="5.25" customHeight="1"/>
    <row r="65" spans="1:32" ht="18" customHeight="1">
      <c r="A65" s="107" t="s">
        <v>31</v>
      </c>
      <c r="B65" s="108" t="s">
        <v>3</v>
      </c>
      <c r="C65" s="109" t="s">
        <v>2</v>
      </c>
      <c r="D65" s="109" t="s">
        <v>14</v>
      </c>
      <c r="E65" s="96" t="s">
        <v>1</v>
      </c>
      <c r="F65" s="96"/>
      <c r="G65" s="96"/>
      <c r="H65" s="88" t="s">
        <v>32</v>
      </c>
      <c r="I65" s="88" t="s">
        <v>2</v>
      </c>
      <c r="J65" s="109" t="s">
        <v>14</v>
      </c>
      <c r="K65" s="96" t="s">
        <v>1</v>
      </c>
      <c r="L65" s="96"/>
      <c r="M65" s="96"/>
      <c r="N65" s="88" t="s">
        <v>13</v>
      </c>
      <c r="O65" s="88"/>
      <c r="P65" s="88"/>
      <c r="Q65" s="88"/>
      <c r="R65" s="88"/>
      <c r="S65" s="88"/>
      <c r="T65" s="88"/>
      <c r="U65" s="88"/>
      <c r="V65" s="88"/>
      <c r="W65" s="88"/>
      <c r="X65" s="88"/>
      <c r="Y65" s="88"/>
      <c r="Z65" s="88" t="s">
        <v>23</v>
      </c>
      <c r="AA65" s="88"/>
      <c r="AB65" s="88"/>
      <c r="AC65" s="88"/>
      <c r="AD65" s="97" t="s">
        <v>25</v>
      </c>
      <c r="AE65" s="100" t="s">
        <v>24</v>
      </c>
      <c r="AF65" s="101" t="s">
        <v>26</v>
      </c>
    </row>
    <row r="66" spans="1:32" ht="17.25" customHeight="1">
      <c r="A66" s="107"/>
      <c r="B66" s="108"/>
      <c r="C66" s="109"/>
      <c r="D66" s="109"/>
      <c r="E66" s="95" t="s">
        <v>0</v>
      </c>
      <c r="F66" s="88" t="s">
        <v>42</v>
      </c>
      <c r="G66" s="88" t="s">
        <v>41</v>
      </c>
      <c r="H66" s="88"/>
      <c r="I66" s="88"/>
      <c r="J66" s="109"/>
      <c r="K66" s="95" t="s">
        <v>0</v>
      </c>
      <c r="L66" s="88" t="s">
        <v>40</v>
      </c>
      <c r="M66" s="88" t="s">
        <v>41</v>
      </c>
      <c r="N66" s="88" t="s">
        <v>4</v>
      </c>
      <c r="O66" s="88" t="s">
        <v>5</v>
      </c>
      <c r="P66" s="88" t="s">
        <v>6</v>
      </c>
      <c r="Q66" s="88" t="s">
        <v>7</v>
      </c>
      <c r="R66" s="88" t="s">
        <v>6</v>
      </c>
      <c r="S66" s="88" t="s">
        <v>8</v>
      </c>
      <c r="T66" s="88" t="s">
        <v>8</v>
      </c>
      <c r="U66" s="88" t="s">
        <v>7</v>
      </c>
      <c r="V66" s="88" t="s">
        <v>9</v>
      </c>
      <c r="W66" s="88" t="s">
        <v>10</v>
      </c>
      <c r="X66" s="88" t="s">
        <v>11</v>
      </c>
      <c r="Y66" s="88" t="s">
        <v>12</v>
      </c>
      <c r="Z66" s="88"/>
      <c r="AA66" s="88"/>
      <c r="AB66" s="88"/>
      <c r="AC66" s="88"/>
      <c r="AD66" s="98"/>
      <c r="AE66" s="100"/>
      <c r="AF66" s="101"/>
    </row>
    <row r="67" spans="1:32" ht="25.5" customHeight="1">
      <c r="A67" s="107"/>
      <c r="B67" s="108"/>
      <c r="C67" s="109"/>
      <c r="D67" s="109"/>
      <c r="E67" s="95"/>
      <c r="F67" s="88"/>
      <c r="G67" s="88"/>
      <c r="H67" s="88"/>
      <c r="I67" s="88"/>
      <c r="J67" s="109"/>
      <c r="K67" s="95"/>
      <c r="L67" s="88"/>
      <c r="M67" s="88"/>
      <c r="N67" s="88"/>
      <c r="O67" s="88"/>
      <c r="P67" s="88"/>
      <c r="Q67" s="88"/>
      <c r="R67" s="88"/>
      <c r="S67" s="88"/>
      <c r="T67" s="88"/>
      <c r="U67" s="88"/>
      <c r="V67" s="88"/>
      <c r="W67" s="88"/>
      <c r="X67" s="88"/>
      <c r="Y67" s="88"/>
      <c r="Z67" s="88" t="s">
        <v>131</v>
      </c>
      <c r="AA67" s="88"/>
      <c r="AB67" s="35"/>
      <c r="AC67" s="35"/>
      <c r="AD67" s="99"/>
      <c r="AE67" s="100"/>
      <c r="AF67" s="101"/>
    </row>
    <row r="68" spans="1:32" ht="111" customHeight="1">
      <c r="A68" s="28"/>
      <c r="B68" s="42" t="s">
        <v>121</v>
      </c>
      <c r="C68" s="29">
        <v>100</v>
      </c>
      <c r="D68" s="45">
        <v>2</v>
      </c>
      <c r="E68" s="27" t="s">
        <v>122</v>
      </c>
      <c r="F68" s="27">
        <v>2</v>
      </c>
      <c r="G68" s="27">
        <v>1</v>
      </c>
      <c r="H68" s="46" t="s">
        <v>123</v>
      </c>
      <c r="I68" s="29">
        <v>100</v>
      </c>
      <c r="J68" s="27">
        <v>1</v>
      </c>
      <c r="K68" s="27" t="s">
        <v>122</v>
      </c>
      <c r="L68" s="27">
        <v>2</v>
      </c>
      <c r="M68" s="27">
        <v>1</v>
      </c>
      <c r="N68" s="47"/>
      <c r="O68" s="47"/>
      <c r="P68" s="47"/>
      <c r="Q68" s="44"/>
      <c r="R68" s="44">
        <v>1419788958</v>
      </c>
      <c r="S68" s="47"/>
      <c r="T68" s="47"/>
      <c r="U68" s="47"/>
      <c r="V68" s="47"/>
      <c r="W68" s="47"/>
      <c r="X68" s="47"/>
      <c r="Y68" s="47"/>
      <c r="Z68" s="89">
        <v>1416788958</v>
      </c>
      <c r="AA68" s="90"/>
      <c r="AB68" s="47"/>
      <c r="AC68" s="47"/>
      <c r="AD68" s="48">
        <f>R68</f>
        <v>1419788958</v>
      </c>
      <c r="AE68" s="27" t="s">
        <v>124</v>
      </c>
      <c r="AF68" s="28"/>
    </row>
    <row r="69" spans="1:32" ht="27.75" customHeight="1">
      <c r="A69" s="39" t="s">
        <v>17</v>
      </c>
      <c r="B69" s="110" t="s">
        <v>125</v>
      </c>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row>
    <row r="70" spans="1:32" ht="14.25">
      <c r="A70" s="111" t="s">
        <v>18</v>
      </c>
      <c r="B70" s="113" t="s">
        <v>126</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5"/>
    </row>
    <row r="71" spans="1:32" ht="18.75" customHeight="1">
      <c r="A71" s="112"/>
      <c r="B71" s="116"/>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8"/>
    </row>
    <row r="72" spans="1:32" ht="25.5" customHeight="1">
      <c r="A72" s="39" t="s">
        <v>19</v>
      </c>
      <c r="B72" s="102" t="s">
        <v>127</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4"/>
    </row>
    <row r="73" spans="1:32" ht="21.75" customHeight="1">
      <c r="A73" s="20" t="s">
        <v>20</v>
      </c>
      <c r="B73" s="105" t="s">
        <v>120</v>
      </c>
      <c r="C73" s="106"/>
      <c r="D73" s="106"/>
      <c r="E73" s="106"/>
      <c r="F73" s="106"/>
      <c r="G73" s="106"/>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2"/>
    </row>
    <row r="74" ht="5.25" customHeight="1"/>
    <row r="75" spans="1:32" ht="18" customHeight="1">
      <c r="A75" s="107" t="s">
        <v>31</v>
      </c>
      <c r="B75" s="108" t="s">
        <v>3</v>
      </c>
      <c r="C75" s="109" t="s">
        <v>2</v>
      </c>
      <c r="D75" s="109" t="s">
        <v>14</v>
      </c>
      <c r="E75" s="96" t="s">
        <v>1</v>
      </c>
      <c r="F75" s="96"/>
      <c r="G75" s="96"/>
      <c r="H75" s="88" t="s">
        <v>32</v>
      </c>
      <c r="I75" s="88" t="s">
        <v>2</v>
      </c>
      <c r="J75" s="109" t="s">
        <v>14</v>
      </c>
      <c r="K75" s="96" t="s">
        <v>1</v>
      </c>
      <c r="L75" s="96"/>
      <c r="M75" s="96"/>
      <c r="N75" s="88" t="s">
        <v>13</v>
      </c>
      <c r="O75" s="88"/>
      <c r="P75" s="88"/>
      <c r="Q75" s="88"/>
      <c r="R75" s="88"/>
      <c r="S75" s="88"/>
      <c r="T75" s="88"/>
      <c r="U75" s="88"/>
      <c r="V75" s="88"/>
      <c r="W75" s="88"/>
      <c r="X75" s="88"/>
      <c r="Y75" s="88"/>
      <c r="Z75" s="88" t="s">
        <v>23</v>
      </c>
      <c r="AA75" s="88"/>
      <c r="AB75" s="88"/>
      <c r="AC75" s="88"/>
      <c r="AD75" s="97" t="s">
        <v>25</v>
      </c>
      <c r="AE75" s="100" t="s">
        <v>24</v>
      </c>
      <c r="AF75" s="101" t="s">
        <v>26</v>
      </c>
    </row>
    <row r="76" spans="1:32" ht="17.25" customHeight="1">
      <c r="A76" s="107"/>
      <c r="B76" s="108"/>
      <c r="C76" s="109"/>
      <c r="D76" s="109"/>
      <c r="E76" s="95" t="s">
        <v>0</v>
      </c>
      <c r="F76" s="88" t="s">
        <v>42</v>
      </c>
      <c r="G76" s="88" t="s">
        <v>41</v>
      </c>
      <c r="H76" s="88"/>
      <c r="I76" s="88"/>
      <c r="J76" s="109"/>
      <c r="K76" s="95" t="s">
        <v>0</v>
      </c>
      <c r="L76" s="88" t="s">
        <v>40</v>
      </c>
      <c r="M76" s="88" t="s">
        <v>41</v>
      </c>
      <c r="N76" s="88" t="s">
        <v>4</v>
      </c>
      <c r="O76" s="88" t="s">
        <v>5</v>
      </c>
      <c r="P76" s="88" t="s">
        <v>6</v>
      </c>
      <c r="Q76" s="88" t="s">
        <v>7</v>
      </c>
      <c r="R76" s="88" t="s">
        <v>6</v>
      </c>
      <c r="S76" s="88" t="s">
        <v>8</v>
      </c>
      <c r="T76" s="88" t="s">
        <v>8</v>
      </c>
      <c r="U76" s="88" t="s">
        <v>7</v>
      </c>
      <c r="V76" s="88" t="s">
        <v>9</v>
      </c>
      <c r="W76" s="88" t="s">
        <v>10</v>
      </c>
      <c r="X76" s="88" t="s">
        <v>11</v>
      </c>
      <c r="Y76" s="88" t="s">
        <v>12</v>
      </c>
      <c r="Z76" s="88"/>
      <c r="AA76" s="88"/>
      <c r="AB76" s="88"/>
      <c r="AC76" s="88"/>
      <c r="AD76" s="98"/>
      <c r="AE76" s="100"/>
      <c r="AF76" s="101"/>
    </row>
    <row r="77" spans="1:32" ht="25.5" customHeight="1">
      <c r="A77" s="107"/>
      <c r="B77" s="108"/>
      <c r="C77" s="109"/>
      <c r="D77" s="109"/>
      <c r="E77" s="95"/>
      <c r="F77" s="88"/>
      <c r="G77" s="88"/>
      <c r="H77" s="88"/>
      <c r="I77" s="88"/>
      <c r="J77" s="109"/>
      <c r="K77" s="95"/>
      <c r="L77" s="88"/>
      <c r="M77" s="88"/>
      <c r="N77" s="88"/>
      <c r="O77" s="88"/>
      <c r="P77" s="88"/>
      <c r="Q77" s="88"/>
      <c r="R77" s="88"/>
      <c r="S77" s="88"/>
      <c r="T77" s="88"/>
      <c r="U77" s="88"/>
      <c r="V77" s="88"/>
      <c r="W77" s="88"/>
      <c r="X77" s="88"/>
      <c r="Y77" s="88"/>
      <c r="Z77" s="92" t="s">
        <v>131</v>
      </c>
      <c r="AA77" s="93"/>
      <c r="AB77" s="94"/>
      <c r="AC77" s="35"/>
      <c r="AD77" s="99"/>
      <c r="AE77" s="100"/>
      <c r="AF77" s="101"/>
    </row>
    <row r="78" spans="1:32" ht="134.25" customHeight="1">
      <c r="A78" s="28"/>
      <c r="B78" s="42" t="s">
        <v>128</v>
      </c>
      <c r="C78" s="29">
        <v>100</v>
      </c>
      <c r="D78" s="45">
        <v>4104</v>
      </c>
      <c r="E78" s="27" t="s">
        <v>129</v>
      </c>
      <c r="F78" s="27">
        <v>2</v>
      </c>
      <c r="G78" s="27">
        <v>1</v>
      </c>
      <c r="H78" s="46" t="s">
        <v>130</v>
      </c>
      <c r="I78" s="29">
        <v>100</v>
      </c>
      <c r="J78" s="27">
        <v>1</v>
      </c>
      <c r="K78" s="27" t="s">
        <v>129</v>
      </c>
      <c r="L78" s="27">
        <v>2</v>
      </c>
      <c r="M78" s="27">
        <v>1</v>
      </c>
      <c r="N78" s="47"/>
      <c r="O78" s="47"/>
      <c r="P78" s="47"/>
      <c r="Q78" s="44"/>
      <c r="R78" s="44">
        <v>985250000</v>
      </c>
      <c r="S78" s="47"/>
      <c r="T78" s="47"/>
      <c r="U78" s="47"/>
      <c r="V78" s="47"/>
      <c r="W78" s="47"/>
      <c r="X78" s="47"/>
      <c r="Y78" s="47"/>
      <c r="Z78" s="89">
        <v>913243811</v>
      </c>
      <c r="AA78" s="91"/>
      <c r="AB78" s="90"/>
      <c r="AC78" s="47"/>
      <c r="AD78" s="48">
        <f>R78-72006189</f>
        <v>913243811</v>
      </c>
      <c r="AE78" s="27" t="s">
        <v>124</v>
      </c>
      <c r="AF78" s="28"/>
    </row>
  </sheetData>
  <sheetProtection/>
  <mergeCells count="271">
    <mergeCell ref="M55:M56"/>
    <mergeCell ref="U55:U56"/>
    <mergeCell ref="X55:X56"/>
    <mergeCell ref="Y55:Y56"/>
    <mergeCell ref="AE54:AE56"/>
    <mergeCell ref="AF54:AF56"/>
    <mergeCell ref="E55:E56"/>
    <mergeCell ref="F55:F56"/>
    <mergeCell ref="G55:G56"/>
    <mergeCell ref="K55:K56"/>
    <mergeCell ref="L55:L56"/>
    <mergeCell ref="I54:I56"/>
    <mergeCell ref="N55:N56"/>
    <mergeCell ref="O55:O56"/>
    <mergeCell ref="N54:Y54"/>
    <mergeCell ref="AD54:AD56"/>
    <mergeCell ref="P55:P56"/>
    <mergeCell ref="Q55:Q56"/>
    <mergeCell ref="R55:R56"/>
    <mergeCell ref="S55:S56"/>
    <mergeCell ref="T55:T56"/>
    <mergeCell ref="A54:A56"/>
    <mergeCell ref="B54:B56"/>
    <mergeCell ref="C54:C56"/>
    <mergeCell ref="D54:D56"/>
    <mergeCell ref="E54:G54"/>
    <mergeCell ref="H54:H56"/>
    <mergeCell ref="M47:M48"/>
    <mergeCell ref="J54:J56"/>
    <mergeCell ref="K54:M54"/>
    <mergeCell ref="X47:X48"/>
    <mergeCell ref="Y47:Y48"/>
    <mergeCell ref="N47:N48"/>
    <mergeCell ref="O47:O48"/>
    <mergeCell ref="V55:V56"/>
    <mergeCell ref="W55:W56"/>
    <mergeCell ref="B50:AF50"/>
    <mergeCell ref="U47:U48"/>
    <mergeCell ref="V47:V48"/>
    <mergeCell ref="W47:W48"/>
    <mergeCell ref="AE46:AE48"/>
    <mergeCell ref="AF46:AF48"/>
    <mergeCell ref="E47:E48"/>
    <mergeCell ref="F47:F48"/>
    <mergeCell ref="G47:G48"/>
    <mergeCell ref="K47:K48"/>
    <mergeCell ref="L47:L48"/>
    <mergeCell ref="I46:I48"/>
    <mergeCell ref="J46:J48"/>
    <mergeCell ref="K46:M46"/>
    <mergeCell ref="N46:Y46"/>
    <mergeCell ref="AD46:AD48"/>
    <mergeCell ref="P47:P48"/>
    <mergeCell ref="Q47:Q48"/>
    <mergeCell ref="R47:R48"/>
    <mergeCell ref="S47:S48"/>
    <mergeCell ref="T47:T48"/>
    <mergeCell ref="A46:A48"/>
    <mergeCell ref="B46:B48"/>
    <mergeCell ref="C46:C48"/>
    <mergeCell ref="D46:D48"/>
    <mergeCell ref="E46:G46"/>
    <mergeCell ref="H46:H48"/>
    <mergeCell ref="X41:X42"/>
    <mergeCell ref="Y41:Y42"/>
    <mergeCell ref="AE40:AE42"/>
    <mergeCell ref="AF40:AF42"/>
    <mergeCell ref="E41:E42"/>
    <mergeCell ref="B44:AF44"/>
    <mergeCell ref="F41:F42"/>
    <mergeCell ref="G41:G42"/>
    <mergeCell ref="K41:K42"/>
    <mergeCell ref="L41:L42"/>
    <mergeCell ref="M41:M42"/>
    <mergeCell ref="N41:N42"/>
    <mergeCell ref="O41:O42"/>
    <mergeCell ref="N40:Y40"/>
    <mergeCell ref="AD40:AD42"/>
    <mergeCell ref="P41:P42"/>
    <mergeCell ref="Q41:Q42"/>
    <mergeCell ref="R41:R42"/>
    <mergeCell ref="S41:S42"/>
    <mergeCell ref="T41:T42"/>
    <mergeCell ref="U41:U42"/>
    <mergeCell ref="V41:V42"/>
    <mergeCell ref="W41:W42"/>
    <mergeCell ref="B38:AF38"/>
    <mergeCell ref="A40:A42"/>
    <mergeCell ref="B40:B42"/>
    <mergeCell ref="C40:C42"/>
    <mergeCell ref="D40:D42"/>
    <mergeCell ref="E40:G40"/>
    <mergeCell ref="H40:H42"/>
    <mergeCell ref="I40:I42"/>
    <mergeCell ref="J40:J42"/>
    <mergeCell ref="K40:M40"/>
    <mergeCell ref="B7:AF7"/>
    <mergeCell ref="B33:AF33"/>
    <mergeCell ref="B34:AF34"/>
    <mergeCell ref="B35:AF35"/>
    <mergeCell ref="A36:A37"/>
    <mergeCell ref="B36:AF37"/>
    <mergeCell ref="C13:C15"/>
    <mergeCell ref="D13:D15"/>
    <mergeCell ref="E13:G13"/>
    <mergeCell ref="A1:AF1"/>
    <mergeCell ref="A2:AF2"/>
    <mergeCell ref="A3:AF3"/>
    <mergeCell ref="B5:AF5"/>
    <mergeCell ref="B6:AF6"/>
    <mergeCell ref="AE13:AE15"/>
    <mergeCell ref="Q14:Q15"/>
    <mergeCell ref="R14:R15"/>
    <mergeCell ref="A8:A9"/>
    <mergeCell ref="B8:AF9"/>
    <mergeCell ref="B10:AF10"/>
    <mergeCell ref="A13:A15"/>
    <mergeCell ref="B13:B15"/>
    <mergeCell ref="O14:O15"/>
    <mergeCell ref="P14:P15"/>
    <mergeCell ref="J13:J15"/>
    <mergeCell ref="H13:H15"/>
    <mergeCell ref="I13:I15"/>
    <mergeCell ref="AD13:AD15"/>
    <mergeCell ref="F14:F15"/>
    <mergeCell ref="G14:G15"/>
    <mergeCell ref="K14:K15"/>
    <mergeCell ref="L14:L15"/>
    <mergeCell ref="M14:M15"/>
    <mergeCell ref="N14:N15"/>
    <mergeCell ref="S14:S15"/>
    <mergeCell ref="T14:T15"/>
    <mergeCell ref="AF25:AF27"/>
    <mergeCell ref="B23:AF23"/>
    <mergeCell ref="U14:U15"/>
    <mergeCell ref="V14:V15"/>
    <mergeCell ref="W14:W15"/>
    <mergeCell ref="X14:X15"/>
    <mergeCell ref="Y14:Y15"/>
    <mergeCell ref="AF13:AF15"/>
    <mergeCell ref="E14:E15"/>
    <mergeCell ref="K13:M13"/>
    <mergeCell ref="N25:Y25"/>
    <mergeCell ref="I25:I27"/>
    <mergeCell ref="J25:J27"/>
    <mergeCell ref="K25:M25"/>
    <mergeCell ref="AD25:AD27"/>
    <mergeCell ref="AE25:AE27"/>
    <mergeCell ref="A25:A27"/>
    <mergeCell ref="B25:B27"/>
    <mergeCell ref="C25:C27"/>
    <mergeCell ref="D25:D27"/>
    <mergeCell ref="E25:G25"/>
    <mergeCell ref="H25:H27"/>
    <mergeCell ref="E26:E27"/>
    <mergeCell ref="F26:F27"/>
    <mergeCell ref="G26:G27"/>
    <mergeCell ref="T26:T27"/>
    <mergeCell ref="U26:U27"/>
    <mergeCell ref="V26:V27"/>
    <mergeCell ref="K26:K27"/>
    <mergeCell ref="L26:L27"/>
    <mergeCell ref="M26:M27"/>
    <mergeCell ref="N26:N27"/>
    <mergeCell ref="O26:O27"/>
    <mergeCell ref="P26:P27"/>
    <mergeCell ref="Z13:AC14"/>
    <mergeCell ref="D16:D18"/>
    <mergeCell ref="D19:D22"/>
    <mergeCell ref="E19:E22"/>
    <mergeCell ref="F19:F22"/>
    <mergeCell ref="G19:G22"/>
    <mergeCell ref="G16:G18"/>
    <mergeCell ref="F16:F18"/>
    <mergeCell ref="N13:Y13"/>
    <mergeCell ref="Z46:AC47"/>
    <mergeCell ref="E16:E18"/>
    <mergeCell ref="W26:W27"/>
    <mergeCell ref="X26:X27"/>
    <mergeCell ref="Y26:Y27"/>
    <mergeCell ref="B16:B18"/>
    <mergeCell ref="B19:B22"/>
    <mergeCell ref="Q26:Q27"/>
    <mergeCell ref="R26:R27"/>
    <mergeCell ref="S26:S27"/>
    <mergeCell ref="B58:AF58"/>
    <mergeCell ref="B59:AF59"/>
    <mergeCell ref="B60:AF61"/>
    <mergeCell ref="B11:AD11"/>
    <mergeCell ref="B24:Y24"/>
    <mergeCell ref="Z40:AC41"/>
    <mergeCell ref="Z54:AC55"/>
    <mergeCell ref="C16:C18"/>
    <mergeCell ref="C19:C22"/>
    <mergeCell ref="Z25:AC26"/>
    <mergeCell ref="B62:AF62"/>
    <mergeCell ref="B63:G63"/>
    <mergeCell ref="A65:A67"/>
    <mergeCell ref="B65:B67"/>
    <mergeCell ref="C65:C67"/>
    <mergeCell ref="D65:D67"/>
    <mergeCell ref="E65:G65"/>
    <mergeCell ref="H65:H67"/>
    <mergeCell ref="I65:I67"/>
    <mergeCell ref="J65:J67"/>
    <mergeCell ref="K65:M65"/>
    <mergeCell ref="N65:Y65"/>
    <mergeCell ref="AD65:AD67"/>
    <mergeCell ref="AE65:AE67"/>
    <mergeCell ref="AF65:AF67"/>
    <mergeCell ref="N66:N67"/>
    <mergeCell ref="O66:O67"/>
    <mergeCell ref="P66:P67"/>
    <mergeCell ref="Q66:Q67"/>
    <mergeCell ref="W66:W67"/>
    <mergeCell ref="E66:E67"/>
    <mergeCell ref="F66:F67"/>
    <mergeCell ref="G66:G67"/>
    <mergeCell ref="K66:K67"/>
    <mergeCell ref="L66:L67"/>
    <mergeCell ref="M66:M67"/>
    <mergeCell ref="X66:X67"/>
    <mergeCell ref="Y66:Y67"/>
    <mergeCell ref="B69:AF69"/>
    <mergeCell ref="A70:A71"/>
    <mergeCell ref="B70:AF71"/>
    <mergeCell ref="R66:R67"/>
    <mergeCell ref="S66:S67"/>
    <mergeCell ref="T66:T67"/>
    <mergeCell ref="U66:U67"/>
    <mergeCell ref="V66:V67"/>
    <mergeCell ref="A75:A77"/>
    <mergeCell ref="B75:B77"/>
    <mergeCell ref="C75:C77"/>
    <mergeCell ref="D75:D77"/>
    <mergeCell ref="E75:G75"/>
    <mergeCell ref="H75:H77"/>
    <mergeCell ref="AF75:AF77"/>
    <mergeCell ref="N76:N77"/>
    <mergeCell ref="O76:O77"/>
    <mergeCell ref="P76:P77"/>
    <mergeCell ref="Q76:Q77"/>
    <mergeCell ref="B72:AF72"/>
    <mergeCell ref="B73:G73"/>
    <mergeCell ref="I75:I77"/>
    <mergeCell ref="J75:J77"/>
    <mergeCell ref="L76:L77"/>
    <mergeCell ref="M76:M77"/>
    <mergeCell ref="K75:M75"/>
    <mergeCell ref="N75:Y75"/>
    <mergeCell ref="AD75:AD77"/>
    <mergeCell ref="AE75:AE77"/>
    <mergeCell ref="Z78:AB78"/>
    <mergeCell ref="Z75:AC76"/>
    <mergeCell ref="Z77:AB77"/>
    <mergeCell ref="R76:R77"/>
    <mergeCell ref="S76:S77"/>
    <mergeCell ref="T76:T77"/>
    <mergeCell ref="U76:U77"/>
    <mergeCell ref="V76:V77"/>
    <mergeCell ref="W76:W77"/>
    <mergeCell ref="A60:A61"/>
    <mergeCell ref="X76:X77"/>
    <mergeCell ref="Y76:Y77"/>
    <mergeCell ref="Z65:AC66"/>
    <mergeCell ref="Z67:AA67"/>
    <mergeCell ref="Z68:AA68"/>
    <mergeCell ref="E76:E77"/>
    <mergeCell ref="F76:F77"/>
    <mergeCell ref="G76:G77"/>
    <mergeCell ref="K76:K77"/>
  </mergeCells>
  <printOptions/>
  <pageMargins left="0.5905511811023623" right="0.1968503937007874" top="0.31496062992125984" bottom="0.2362204724409449" header="0" footer="0"/>
  <pageSetup horizontalDpi="600" verticalDpi="600" orientation="landscape" scale="60" r:id="rId3"/>
  <headerFooter alignWithMargins="0">
    <oddFooter>&amp;R&amp;P</oddFooter>
  </headerFooter>
  <rowBreaks count="2" manualBreakCount="2">
    <brk id="21" max="31" man="1"/>
    <brk id="31" max="255" man="1"/>
  </rowBreaks>
  <legacyDrawing r:id="rId2"/>
</worksheet>
</file>

<file path=xl/worksheets/sheet3.xml><?xml version="1.0" encoding="utf-8"?>
<worksheet xmlns="http://schemas.openxmlformats.org/spreadsheetml/2006/main" xmlns:r="http://schemas.openxmlformats.org/officeDocument/2006/relationships">
  <dimension ref="B4:G20"/>
  <sheetViews>
    <sheetView zoomScalePageLayoutView="0" workbookViewId="0" topLeftCell="A1">
      <selection activeCell="G11" sqref="G11"/>
    </sheetView>
  </sheetViews>
  <sheetFormatPr defaultColWidth="11.421875" defaultRowHeight="12.75"/>
  <cols>
    <col min="2" max="2" width="17.140625" style="0" customWidth="1"/>
  </cols>
  <sheetData>
    <row r="4" ht="12.75">
      <c r="B4" s="16" t="s">
        <v>110</v>
      </c>
    </row>
    <row r="6" spans="2:6" ht="38.25">
      <c r="B6" s="17" t="s">
        <v>91</v>
      </c>
      <c r="C6" s="17" t="s">
        <v>92</v>
      </c>
      <c r="D6" s="17" t="s">
        <v>93</v>
      </c>
      <c r="E6" s="17" t="s">
        <v>94</v>
      </c>
      <c r="F6" s="17" t="s">
        <v>95</v>
      </c>
    </row>
    <row r="7" spans="2:7" ht="12.75">
      <c r="B7" s="17" t="s">
        <v>96</v>
      </c>
      <c r="C7" s="17">
        <v>28.35</v>
      </c>
      <c r="D7" s="17">
        <v>7.6</v>
      </c>
      <c r="E7" s="17"/>
      <c r="F7" s="17">
        <v>35.95</v>
      </c>
      <c r="G7">
        <f>SUM(F7:F10)</f>
        <v>194.9</v>
      </c>
    </row>
    <row r="8" spans="2:6" ht="12.75">
      <c r="B8" s="17" t="s">
        <v>97</v>
      </c>
      <c r="C8" s="17">
        <v>15.7</v>
      </c>
      <c r="D8" s="17">
        <v>2</v>
      </c>
      <c r="E8" s="17">
        <v>8</v>
      </c>
      <c r="F8" s="17">
        <v>25.7</v>
      </c>
    </row>
    <row r="9" spans="2:6" ht="12.75">
      <c r="B9" s="17" t="s">
        <v>98</v>
      </c>
      <c r="C9" s="17">
        <v>98.5</v>
      </c>
      <c r="D9" s="17">
        <v>5</v>
      </c>
      <c r="E9" s="17">
        <v>8.100000000000001</v>
      </c>
      <c r="F9" s="17">
        <v>111.6</v>
      </c>
    </row>
    <row r="10" spans="2:6" ht="12.75">
      <c r="B10" s="17" t="s">
        <v>99</v>
      </c>
      <c r="C10" s="17">
        <v>21.65</v>
      </c>
      <c r="D10" s="17"/>
      <c r="E10" s="17"/>
      <c r="F10" s="17">
        <v>21.65</v>
      </c>
    </row>
    <row r="11" spans="2:7" ht="12.75">
      <c r="B11" s="17" t="s">
        <v>100</v>
      </c>
      <c r="C11" s="17">
        <v>12.8</v>
      </c>
      <c r="D11" s="17">
        <v>20</v>
      </c>
      <c r="E11" s="17">
        <v>15.35</v>
      </c>
      <c r="F11" s="17">
        <v>48.15</v>
      </c>
      <c r="G11">
        <f>SUM(F11:F13)</f>
        <v>321.67</v>
      </c>
    </row>
    <row r="12" spans="2:6" ht="12.75">
      <c r="B12" s="17" t="s">
        <v>101</v>
      </c>
      <c r="C12" s="17">
        <v>75.96000000000001</v>
      </c>
      <c r="D12" s="17">
        <v>10.8</v>
      </c>
      <c r="E12" s="17">
        <v>94.73</v>
      </c>
      <c r="F12" s="17">
        <v>181.49</v>
      </c>
    </row>
    <row r="13" spans="2:6" ht="12.75">
      <c r="B13" s="17" t="s">
        <v>102</v>
      </c>
      <c r="C13" s="17">
        <v>33.5</v>
      </c>
      <c r="D13" s="17">
        <v>6.6</v>
      </c>
      <c r="E13" s="17">
        <v>51.93</v>
      </c>
      <c r="F13" s="17">
        <v>92.03</v>
      </c>
    </row>
    <row r="14" spans="2:7" ht="25.5">
      <c r="B14" s="17" t="s">
        <v>103</v>
      </c>
      <c r="C14" s="17">
        <v>181.5</v>
      </c>
      <c r="D14" s="17"/>
      <c r="E14" s="17">
        <v>42.06</v>
      </c>
      <c r="F14" s="17">
        <v>223.56</v>
      </c>
      <c r="G14">
        <f>SUM(F14:F19)</f>
        <v>917.3700000000001</v>
      </c>
    </row>
    <row r="15" spans="2:6" ht="12.75">
      <c r="B15" s="17" t="s">
        <v>104</v>
      </c>
      <c r="C15" s="17">
        <v>234.98999999999998</v>
      </c>
      <c r="D15" s="17">
        <v>6.9</v>
      </c>
      <c r="E15" s="17">
        <v>29.69</v>
      </c>
      <c r="F15" s="17">
        <v>271.58</v>
      </c>
    </row>
    <row r="16" spans="2:6" ht="12.75">
      <c r="B16" s="17" t="s">
        <v>105</v>
      </c>
      <c r="C16" s="17">
        <v>161</v>
      </c>
      <c r="D16" s="17"/>
      <c r="E16" s="17">
        <v>9.22</v>
      </c>
      <c r="F16" s="17">
        <v>170.22</v>
      </c>
    </row>
    <row r="17" spans="2:6" ht="25.5">
      <c r="B17" s="17" t="s">
        <v>106</v>
      </c>
      <c r="C17" s="17">
        <v>155.98000000000002</v>
      </c>
      <c r="D17" s="17">
        <v>7.5</v>
      </c>
      <c r="E17" s="17">
        <v>33.97</v>
      </c>
      <c r="F17" s="17">
        <v>197.45000000000002</v>
      </c>
    </row>
    <row r="18" spans="2:6" ht="12.75">
      <c r="B18" s="17" t="s">
        <v>107</v>
      </c>
      <c r="C18" s="17">
        <v>44.86</v>
      </c>
      <c r="D18" s="17">
        <v>5</v>
      </c>
      <c r="E18" s="17"/>
      <c r="F18" s="17">
        <v>49.86</v>
      </c>
    </row>
    <row r="19" spans="2:6" ht="25.5">
      <c r="B19" s="17" t="s">
        <v>108</v>
      </c>
      <c r="C19" s="17">
        <v>4.7</v>
      </c>
      <c r="D19" s="17"/>
      <c r="E19" s="17"/>
      <c r="F19" s="17">
        <v>4.7</v>
      </c>
    </row>
    <row r="20" spans="2:6" ht="12.75">
      <c r="B20" s="17" t="s">
        <v>109</v>
      </c>
      <c r="C20" s="17">
        <v>1069.49</v>
      </c>
      <c r="D20" s="17">
        <v>71.4</v>
      </c>
      <c r="E20" s="17">
        <v>293.05000000000007</v>
      </c>
      <c r="F20" s="17">
        <v>1433.94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Gobernación del Putumayo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Sistemas</dc:creator>
  <cp:keywords/>
  <dc:description/>
  <cp:lastModifiedBy>Ancizar</cp:lastModifiedBy>
  <cp:lastPrinted>2012-01-26T16:58:55Z</cp:lastPrinted>
  <dcterms:created xsi:type="dcterms:W3CDTF">2008-06-04T23:24:23Z</dcterms:created>
  <dcterms:modified xsi:type="dcterms:W3CDTF">2012-01-31T19:59:13Z</dcterms:modified>
  <cp:category/>
  <cp:version/>
  <cp:contentType/>
  <cp:contentStatus/>
</cp:coreProperties>
</file>