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601" activeTab="0"/>
  </bookViews>
  <sheets>
    <sheet name="Informe Plan de mejoramiento " sheetId="1" r:id="rId1"/>
    <sheet name="Avance plan de mejoramiento " sheetId="2" r:id="rId2"/>
  </sheets>
  <definedNames>
    <definedName name="_xlnm.Print_Titles" localSheetId="0">'Informe Plan de mejoramiento '!$1:$9</definedName>
  </definedNames>
  <calcPr fullCalcOnLoad="1"/>
</workbook>
</file>

<file path=xl/comments1.xml><?xml version="1.0" encoding="utf-8"?>
<comments xmlns="http://schemas.openxmlformats.org/spreadsheetml/2006/main">
  <authors>
    <author>laquijano</author>
    <author>Infra4</author>
  </authors>
  <commentList>
    <comment ref="G9" authorId="0">
      <text>
        <r>
          <rPr>
            <b/>
            <sz val="8"/>
            <rFont val="Tahoma"/>
            <family val="0"/>
          </rPr>
          <t>Es la accón o decisión que adopta la entidad para subsanar o corregir la situación plasmada en el hallazgo</t>
        </r>
        <r>
          <rPr>
            <sz val="8"/>
            <rFont val="Tahoma"/>
            <family val="0"/>
          </rPr>
          <t xml:space="preserve">
</t>
        </r>
      </text>
    </comment>
    <comment ref="C9" authorId="0">
      <text>
        <r>
          <rPr>
            <sz val="8"/>
            <rFont val="Tahoma"/>
            <family val="0"/>
          </rPr>
          <t xml:space="preserve">Corresponde a la clasificación esteblecida por la CGR según la naturaleza del hallazgo y su origen en las diferentes áreas de la administración 
</t>
        </r>
      </text>
    </comment>
    <comment ref="H9" authorId="0">
      <text>
        <r>
          <rPr>
            <sz val="8"/>
            <rFont val="Tahoma"/>
            <family val="0"/>
          </rPr>
          <t xml:space="preserve">Refleja el propósito que tiene el cumplir con la acción emprendida para corregir las situaciones que se deriven de los hallazgos 
</t>
        </r>
      </text>
    </comment>
    <comment ref="I9" authorId="0">
      <text>
        <r>
          <rPr>
            <sz val="8"/>
            <rFont val="Tahoma"/>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9" authorId="0">
      <text>
        <r>
          <rPr>
            <sz val="8"/>
            <rFont val="Tahoma"/>
            <family val="0"/>
          </rPr>
          <t xml:space="preserve">Expresa la metrica de los pasos o metas que contiene cada acción con el fin de poder medir el grado de avance  
</t>
        </r>
      </text>
    </comment>
    <comment ref="L9" authorId="0">
      <text>
        <r>
          <rPr>
            <b/>
            <sz val="8"/>
            <rFont val="Tahoma"/>
            <family val="0"/>
          </rPr>
          <t xml:space="preserve">Se consigna la fecha programada para la iniciación de cada paso o meta </t>
        </r>
        <r>
          <rPr>
            <sz val="8"/>
            <rFont val="Tahoma"/>
            <family val="0"/>
          </rPr>
          <t xml:space="preserve">
</t>
        </r>
      </text>
    </comment>
    <comment ref="M9" authorId="0">
      <text>
        <r>
          <rPr>
            <sz val="8"/>
            <rFont val="Tahoma"/>
            <family val="0"/>
          </rPr>
          <t xml:space="preserve">Eestablece el plazo o  y finalización de cada una de las metas 
</t>
        </r>
      </text>
    </comment>
    <comment ref="N9" authorId="0">
      <text>
        <r>
          <rPr>
            <sz val="8"/>
            <rFont val="Tahoma"/>
            <family val="2"/>
          </rPr>
          <t xml:space="preserve">La hoja calcula automáticamente el pazo de duración de la acción teniendo cuidado que la ultima acción consignada sea la que termine de último </t>
        </r>
        <r>
          <rPr>
            <sz val="8"/>
            <rFont val="Tahoma"/>
            <family val="0"/>
          </rPr>
          <t xml:space="preserve">
</t>
        </r>
      </text>
    </comment>
    <comment ref="D8" authorId="0">
      <text>
        <r>
          <rPr>
            <b/>
            <sz val="8"/>
            <rFont val="Tahoma"/>
            <family val="0"/>
          </rPr>
          <t>Consignar la fecha (dia-mes-año) de subscripción del pan en la celda demarcada</t>
        </r>
        <r>
          <rPr>
            <sz val="8"/>
            <rFont val="Tahoma"/>
            <family val="0"/>
          </rPr>
          <t xml:space="preserve">
 </t>
        </r>
      </text>
    </comment>
    <comment ref="K9" authorId="0">
      <text>
        <r>
          <rPr>
            <sz val="8"/>
            <rFont val="Tahoma"/>
            <family val="2"/>
          </rPr>
          <t xml:space="preserve">Se debe consignar el volumen o tmaño de la meta propuesta en las unidades de medida estblecidas para ella </t>
        </r>
        <r>
          <rPr>
            <sz val="8"/>
            <rFont val="Tahoma"/>
            <family val="0"/>
          </rPr>
          <t xml:space="preserve">
</t>
        </r>
      </text>
    </comment>
    <comment ref="B9" authorId="0">
      <text>
        <r>
          <rPr>
            <b/>
            <sz val="8"/>
            <rFont val="Tahoma"/>
            <family val="0"/>
          </rPr>
          <t xml:space="preserve">Numero de orden del hallazgo en el informe ( cuando una accion correctiva agrupa varios hallazgos pueden relacionarse en las celdas los numeros correspondientes )  relacionarse </t>
        </r>
        <r>
          <rPr>
            <sz val="8"/>
            <rFont val="Tahoma"/>
            <family val="0"/>
          </rPr>
          <t xml:space="preserve">
</t>
        </r>
      </text>
    </comment>
    <comment ref="D18" authorId="1">
      <text>
        <r>
          <rPr>
            <b/>
            <sz val="8"/>
            <rFont val="Tahoma"/>
            <family val="2"/>
          </rPr>
          <t>Infra4:</t>
        </r>
        <r>
          <rPr>
            <sz val="8"/>
            <rFont val="Tahoma"/>
            <family val="2"/>
          </rPr>
          <t xml:space="preserve">
PTAP PLACER</t>
        </r>
      </text>
    </comment>
  </commentList>
</comments>
</file>

<file path=xl/comments2.xml><?xml version="1.0" encoding="utf-8"?>
<comments xmlns="http://schemas.openxmlformats.org/spreadsheetml/2006/main">
  <authors>
    <author>laquijano</author>
  </authors>
  <commentList>
    <comment ref="C8" authorId="0">
      <text>
        <r>
          <rPr>
            <b/>
            <sz val="8"/>
            <rFont val="Tahoma"/>
            <family val="0"/>
          </rPr>
          <t>Consignar la fecha (dia-mes-año) de subscripción del plan en la celda demarcada</t>
        </r>
        <r>
          <rPr>
            <sz val="8"/>
            <rFont val="Tahoma"/>
            <family val="0"/>
          </rPr>
          <t xml:space="preserve">
 </t>
        </r>
      </text>
    </comment>
    <comment ref="C10" authorId="0">
      <text>
        <r>
          <rPr>
            <b/>
            <sz val="8"/>
            <rFont val="Tahoma"/>
            <family val="0"/>
          </rPr>
          <t>Consignar la fecha (dia-mes-año) de en que se presenta el avance del plan en la celda demarcada</t>
        </r>
        <r>
          <rPr>
            <sz val="8"/>
            <rFont val="Tahoma"/>
            <family val="0"/>
          </rPr>
          <t xml:space="preserve">
 </t>
        </r>
      </text>
    </comment>
    <comment ref="N12" authorId="0">
      <text>
        <r>
          <rPr>
            <sz val="8"/>
            <rFont val="Tahoma"/>
            <family val="2"/>
          </rPr>
          <t xml:space="preserve">Se consigna el numero de unidades ejecutadas por cada una de las metas </t>
        </r>
        <r>
          <rPr>
            <sz val="8"/>
            <rFont val="Tahoma"/>
            <family val="0"/>
          </rPr>
          <t xml:space="preserve">
</t>
        </r>
      </text>
    </comment>
    <comment ref="O12" authorId="0">
      <text>
        <r>
          <rPr>
            <sz val="8"/>
            <rFont val="Tahoma"/>
            <family val="2"/>
          </rPr>
          <t>Calcula el avance porcentual de la meta  dividiendo la ejecución informada en la columna Ksobre la columna G</t>
        </r>
        <r>
          <rPr>
            <sz val="8"/>
            <rFont val="Tahoma"/>
            <family val="0"/>
          </rPr>
          <t xml:space="preserve">
</t>
        </r>
      </text>
    </comment>
    <comment ref="B12" authorId="0">
      <text>
        <r>
          <rPr>
            <sz val="8"/>
            <rFont val="Tahoma"/>
            <family val="0"/>
          </rPr>
          <t xml:space="preserve">Corresponde a la clasificación esteblecida por la CGR según la naturaleza del hallazgo y su origen en las diferentes áreas de la administración 
</t>
        </r>
      </text>
    </comment>
    <comment ref="F12" authorId="0">
      <text>
        <r>
          <rPr>
            <b/>
            <sz val="8"/>
            <rFont val="Tahoma"/>
            <family val="0"/>
          </rPr>
          <t>Es la accón o decisión que adopta la entidad para subsanar o corregir la situación plasmada en el hallazgo</t>
        </r>
        <r>
          <rPr>
            <sz val="8"/>
            <rFont val="Tahoma"/>
            <family val="0"/>
          </rPr>
          <t xml:space="preserve">
</t>
        </r>
      </text>
    </comment>
    <comment ref="G12" authorId="0">
      <text>
        <r>
          <rPr>
            <sz val="8"/>
            <rFont val="Tahoma"/>
            <family val="0"/>
          </rPr>
          <t xml:space="preserve">Refleja el propósito que tiene el cumplir con la acción emprendida para corregir las situaciones que se deriven de los hallazgos 
</t>
        </r>
      </text>
    </comment>
    <comment ref="H12" authorId="0">
      <text>
        <r>
          <rPr>
            <sz val="8"/>
            <rFont val="Tahoma"/>
            <family val="0"/>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12" authorId="0">
      <text>
        <r>
          <rPr>
            <sz val="8"/>
            <rFont val="Tahoma"/>
            <family val="0"/>
          </rPr>
          <t xml:space="preserve">Expresa la metrica de los pasos o metas que contiene cada acción con el fin de poder medir el grado de avance  
</t>
        </r>
      </text>
    </comment>
    <comment ref="J12" authorId="0">
      <text>
        <r>
          <rPr>
            <sz val="8"/>
            <rFont val="Tahoma"/>
            <family val="2"/>
          </rPr>
          <t xml:space="preserve">Se debe consignar el volumen o tmaño de la meta propuesta en las unidades de medida estblecidas para ella </t>
        </r>
        <r>
          <rPr>
            <sz val="8"/>
            <rFont val="Tahoma"/>
            <family val="0"/>
          </rPr>
          <t xml:space="preserve">
</t>
        </r>
      </text>
    </comment>
    <comment ref="K12" authorId="0">
      <text>
        <r>
          <rPr>
            <b/>
            <sz val="8"/>
            <rFont val="Tahoma"/>
            <family val="0"/>
          </rPr>
          <t xml:space="preserve">Se consigna la fecha programada para la iniciación de cada paso o meta </t>
        </r>
        <r>
          <rPr>
            <sz val="8"/>
            <rFont val="Tahoma"/>
            <family val="0"/>
          </rPr>
          <t xml:space="preserve">
</t>
        </r>
      </text>
    </comment>
    <comment ref="L12" authorId="0">
      <text>
        <r>
          <rPr>
            <sz val="8"/>
            <rFont val="Tahoma"/>
            <family val="0"/>
          </rPr>
          <t xml:space="preserve">Eestablece el plazo o  y finalización de cada una de las metas 
</t>
        </r>
      </text>
    </comment>
    <comment ref="M12" authorId="0">
      <text>
        <r>
          <rPr>
            <sz val="8"/>
            <rFont val="Tahoma"/>
            <family val="2"/>
          </rPr>
          <t xml:space="preserve">La hoja calcula automáticamente el pazo de duración de las metas  </t>
        </r>
        <r>
          <rPr>
            <sz val="8"/>
            <rFont val="Tahoma"/>
            <family val="0"/>
          </rPr>
          <t xml:space="preserve">
</t>
        </r>
      </text>
    </comment>
    <comment ref="A12" authorId="0">
      <text>
        <r>
          <rPr>
            <b/>
            <sz val="8"/>
            <rFont val="Tahoma"/>
            <family val="0"/>
          </rPr>
          <t xml:space="preserve">Numero de orden del hallazgo en el informe ( cuando una accion correctiva agrupa varios hallazgos pueden relacionarse en las celdas los numeros correspondientes )  relacionarse </t>
        </r>
        <r>
          <rPr>
            <sz val="8"/>
            <rFont val="Tahoma"/>
            <family val="0"/>
          </rPr>
          <t xml:space="preserve">
</t>
        </r>
      </text>
    </comment>
  </commentList>
</comments>
</file>

<file path=xl/sharedStrings.xml><?xml version="1.0" encoding="utf-8"?>
<sst xmlns="http://schemas.openxmlformats.org/spreadsheetml/2006/main" count="356" uniqueCount="234">
  <si>
    <t>Código hallazgo</t>
  </si>
  <si>
    <t>Acción correctiva</t>
  </si>
  <si>
    <t>Objetivo</t>
  </si>
  <si>
    <t>Fecha iniciación Metas</t>
  </si>
  <si>
    <t>Unidad de medida de las Metas</t>
  </si>
  <si>
    <t>Fecha terminación Metas</t>
  </si>
  <si>
    <t>FORMATO No</t>
  </si>
  <si>
    <t xml:space="preserve">Informe presentado a la Contraloría General de la República </t>
  </si>
  <si>
    <t xml:space="preserve">Entidad: </t>
  </si>
  <si>
    <t xml:space="preserve">Representante Legal:  </t>
  </si>
  <si>
    <t>NIT</t>
  </si>
  <si>
    <t xml:space="preserve">Período Informado </t>
  </si>
  <si>
    <r>
      <t>Descripción hallazgo (</t>
    </r>
    <r>
      <rPr>
        <sz val="8"/>
        <rFont val="Arial"/>
        <family val="2"/>
      </rPr>
      <t>No mas de 50 palabras</t>
    </r>
    <r>
      <rPr>
        <b/>
        <sz val="10"/>
        <rFont val="Arial"/>
        <family val="2"/>
      </rPr>
      <t xml:space="preserve">) </t>
    </r>
  </si>
  <si>
    <t xml:space="preserve"> INFORMACIÓN SOBRE LOS PLANES DE MEJORAMIENTO </t>
  </si>
  <si>
    <t xml:space="preserve">Fecha de subscripción </t>
  </si>
  <si>
    <t xml:space="preserve">Fecha de Evaluación </t>
  </si>
  <si>
    <t>Descripción de las Metas</t>
  </si>
  <si>
    <t>Dimensión de la meta</t>
  </si>
  <si>
    <t xml:space="preserve">Porcentaje de Avance fisico de ejecución de las metas  </t>
  </si>
  <si>
    <t xml:space="preserve">Avance físico de ejecución de las metas  </t>
  </si>
  <si>
    <t>Para cualquier duda o aclaración puede dirigirse al siguiente correo: laquijano@contraloriagen.gov.co</t>
  </si>
  <si>
    <t>Plazo en semanas de las Metas</t>
  </si>
  <si>
    <t>CPM = POMMVi/PBEC</t>
  </si>
  <si>
    <t xml:space="preserve">Plazo en semanas de las Meta </t>
  </si>
  <si>
    <t xml:space="preserve">Evaluación del plan de mejoramiento </t>
  </si>
  <si>
    <t xml:space="preserve">Puntajes base de evaluación </t>
  </si>
  <si>
    <t>Puntaje  Logrado  por las metas metas  (Poi)</t>
  </si>
  <si>
    <t xml:space="preserve">Puntaje Logrado por las metas  Vencidas (POMVi)  </t>
  </si>
  <si>
    <t>Puntaje base evaluación de cumplimiento</t>
  </si>
  <si>
    <t xml:space="preserve">Puntaje base evaluación de avance </t>
  </si>
  <si>
    <t xml:space="preserve">Avance del plan de mejoramiento </t>
  </si>
  <si>
    <t xml:space="preserve">Cumplimiento del plan </t>
  </si>
  <si>
    <t>AP= POMi/PBEA</t>
  </si>
  <si>
    <t xml:space="preserve">PBEC = </t>
  </si>
  <si>
    <t xml:space="preserve">PBEA = </t>
  </si>
  <si>
    <t>Puntaje atribuido metas vencidas</t>
  </si>
  <si>
    <t xml:space="preserve">Causa </t>
  </si>
  <si>
    <t xml:space="preserve">Efecto </t>
  </si>
  <si>
    <t xml:space="preserve">Numero consecutivo del hallazgo </t>
  </si>
  <si>
    <t xml:space="preserve">Area Responsable </t>
  </si>
  <si>
    <t xml:space="preserve">Columnas de calculo automático </t>
  </si>
  <si>
    <t xml:space="preserve">Fila de totales </t>
  </si>
  <si>
    <t xml:space="preserve">Informacion suministrada en el informe de la CGR </t>
  </si>
  <si>
    <t xml:space="preserve">Celda con formato fecha: Día Mes Año </t>
  </si>
  <si>
    <t xml:space="preserve">Convenciones: </t>
  </si>
  <si>
    <t>Entidad: Gobernacion Departamento del Putumayo</t>
  </si>
  <si>
    <t>NIT 8000941644</t>
  </si>
  <si>
    <t xml:space="preserve">Distribución en Resguardos Indígenas  En el departamento del Putumayo existen 62 resguardos indígenas de los cuales  11 pueden ser beneficiarios de recursos de regalías según lo establece el Art.11 de la ley 756 de 2002, sin embargo, el departamento no concertó con ellos la ejecución de esos recursos a espera de que los resguardos sean certificados por la autoridad competente. </t>
  </si>
  <si>
    <t>Contrato 300 de 21 de diciembre de 2007. No se encuentra construida la cubierta que se menciona en el contrato y las graderías están parcialmente construidas.</t>
  </si>
  <si>
    <t xml:space="preserve">Convenio Interadministrativo No 051 de 27 de junio de 2007.El alcantarillado no se encuentra funcionando. Un tramo del alcantarillado se encuentra fuera de servicio ya que la población decidió volver a utilizar los pozos sépticos para la disposición de los desechos líquidos. </t>
  </si>
  <si>
    <t>Contrato No 113 de 5 de septiembre de 2007.Ha transcurrido un año y 9 meses después de terminado el plazo del contrato y la obra no se ha entregado ni la administración Departamental presenta documentos de requerimientos al contratista,  informes de interventoria, ampliación o suspensión del contrato, multas por incumplimiento, sanciones o caducidad.</t>
  </si>
  <si>
    <t>Contrato No 217 de 5 de diciembre de 2007 .A pesar de las obras ejecutadas como perforación de pozo e instalación de tubería y filtros dentro del mismo, la practica de pruebas hidráulicas y los análisis físico químicos del acuífero, la obra  se ejecutó pero no fue puesta en operación.</t>
  </si>
  <si>
    <t>Convenio Interadministrativo 102 de 29 de diciembre de 2007.Incumplimiento en la ejecución del convenio. Hasta la fecha solamente hay construidas dos casetas para deposito de materiales.</t>
  </si>
  <si>
    <t>Contrato de Obra No. 294 de Diciembre 20 de 2007.En el expediente del contrato no aparecen los siguientes documentos: Acta de Inicio, cuadro de cantidades de obra contratadas y ejecutadas, actas de recibo. El contrato de obra lleva un retraso de 1 año y 2 meses de no haberse liquidado.</t>
  </si>
  <si>
    <t xml:space="preserve">Contrato 181 de 14 de noviembre de 2007.Existe obstrucción del flujo de aguas residuales lo que hace que los pozos de inspección se inunden y el agua salga al exterior corriendo por las calles del barrio. En periodos de invierno las aguas negras se rebotan por los inodoros de algunas viviendas.   </t>
  </si>
  <si>
    <t>Incumplimiento de obligaciones SICE.</t>
  </si>
  <si>
    <t>Devolución Recursos Convenio SECAB.</t>
  </si>
  <si>
    <t>Contrato 262 de 30-dic-005.-Anticipo entregado hace 12 meses y obra sin iniciar.</t>
  </si>
  <si>
    <t>Contrato 308 de 30-dic-005.-Contratista no ha hecho entrega de accesorios.</t>
  </si>
  <si>
    <t>Ausencia de capacidad gerencial, procedimientos, responsables y monitoreo de los procesos contractuales.</t>
  </si>
  <si>
    <t>Altísimo riesgo o daño al patrimonio de la Entidad.</t>
  </si>
  <si>
    <t>Ausencia de capacidad gerencial, procedimientos y responsables de los procesos contractuales.</t>
  </si>
  <si>
    <t xml:space="preserve">Manual de contratación elaborado no como instrumento de gestión de calidad, sino como documento para cumplir requisitos de procesos de control interno. </t>
  </si>
  <si>
    <t xml:space="preserve">Ineficiencia en los procesos contractuales con responsabilidades diluidas. </t>
  </si>
  <si>
    <t>Falta de gestion por parte de la gobernacion del departamento y los municipios.</t>
  </si>
  <si>
    <t>Retraso en el mejoramiento de la calidad de vida de las comunidades indigenas asentadas en jurisdiccion de las explotaciones petroleras.</t>
  </si>
  <si>
    <t>Deficiencias en el proceso de interventoria y supervision.</t>
  </si>
  <si>
    <t>Riesgo de perdida de recursos y daño al patrimonio publico.</t>
  </si>
  <si>
    <t>Deficiencias en la planeacion de los proyectos.</t>
  </si>
  <si>
    <t>Posible daño al patrimonio publico. Afectacion a la calidad de vida y salubridad de la poblacion afectada.</t>
  </si>
  <si>
    <t xml:space="preserve">Ausencia de gestion en la aplicación de  los procedimientos de supervision y control. </t>
  </si>
  <si>
    <t>Riesgo en causar daño al patrimonio publico.</t>
  </si>
  <si>
    <t xml:space="preserve">Ausencia de gestion en los procesos de planificacion de los recursos publicos. </t>
  </si>
  <si>
    <t>Daño al patrimonio publico y perjuicios para la comunidad afectada.</t>
  </si>
  <si>
    <t>Deficiencias en la gestion de los procedimientos de planificacion de inversiones.</t>
  </si>
  <si>
    <t>Eventuales daños al patrimonio publico y afectacion a las comunidades beneficiarias del proyecto.</t>
  </si>
  <si>
    <t>Ausencia de gestion pór parte de los funcionarios responsables.</t>
  </si>
  <si>
    <t>Eventual daño al patrimonio publico.</t>
  </si>
  <si>
    <t>Negligencia por parte de los funcionarios responsables para aplicar los procedimientos de supervision y control.</t>
  </si>
  <si>
    <t>Deficiencias en los procesos de planificacion, supervision y control. Negligencia por parte de los funcionarios responsables.</t>
  </si>
  <si>
    <t xml:space="preserve">Eventuales daños al patrimonio publico y afectacion a la comunidad beneficiaria de los proyectos. </t>
  </si>
  <si>
    <t xml:space="preserve">Negligencia por parte de los directivos de la entidad responsables de el cumplimiento de las obligaciones SICE. </t>
  </si>
  <si>
    <t>Adquisicion de bienes y servicios sin observar los precios de mercado.</t>
  </si>
  <si>
    <t>Contrato No 232 de 13 de diciembre de 2007. El contratista no ha reintegrado los recursos no ejecutados equivalentes a $9.075.518.</t>
  </si>
  <si>
    <t>Presupuestos no reales.</t>
  </si>
  <si>
    <t>Falta de mecanismos de seguimiento y control.</t>
  </si>
  <si>
    <t>Alto riesgo de daño al patrimonio público, Incumplimiento de disposiciones generales.</t>
  </si>
  <si>
    <t>Deficiencias en los mecanismos de seguimiento, control y monitoreo.</t>
  </si>
  <si>
    <t>Alto riesgo de daño al patrimonio público, Ideficiencias en los procesos de interventoría.</t>
  </si>
  <si>
    <t>Ausencia de gestión gerencial en los procesos de planeación ,  inobservancia de la normatividad aplicable.</t>
  </si>
  <si>
    <t>Improvisación en las inversiones, proyectos mal elaborados, alto riesgo para los recursos públicos.</t>
  </si>
  <si>
    <t>Alto riesgo de daño al patrimonio público.</t>
  </si>
  <si>
    <t>Eventual perdida de recursos y daño al patrimonio publico.</t>
  </si>
  <si>
    <t xml:space="preserve">Falta de gestion para la recuperacion de los recursos. </t>
  </si>
  <si>
    <t>FORMATO No 01</t>
  </si>
  <si>
    <t>Representante Legal:  ADRIAN ALEJANDRO REVELO JURADO</t>
  </si>
  <si>
    <t>gestionar ante DNP, mininterior, y Minhacienda para solucionar  la ejecución de recursos y la inconsistencia del art.11 ley756/02 (en cuanto a ejecución y liquidación de los recursos)</t>
  </si>
  <si>
    <t>cumplir con la normatividad</t>
  </si>
  <si>
    <t>lograr transferir y ejecutar 100% recursos y agilizar la liquidación de los recursos con las entidades nacionales.</t>
  </si>
  <si>
    <t>El departamento no ha liquidado compromisos de vigencias anteriores al 2007. H20</t>
  </si>
  <si>
    <t>El manual de contratación de la Entidad no es operativo y practico. Es muy general. No define procedimientos específicos y sus responsables. (PLAN ANTERIOR) H14</t>
  </si>
  <si>
    <t>Convenio Interadministrativo 071 de 29 de noviembre de 2007. Plazo vencido y objeto no cumplido. Giro de 100% anticipo. (PLAN ANTERIOR) H27</t>
  </si>
  <si>
    <t>Contrato 236 de 13 de diciembre de 2007. Plazo vencido y contrato 1% de avance. (PLAN ANTERIOR)H30</t>
  </si>
  <si>
    <t>Contrato 076 de 23 de diciembre de 2004. Obra sin funcionar.(PLAN ANTERIOR)H32</t>
  </si>
  <si>
    <t>Convenio Interadministrativo 053 de 29 de diciembre de 2006. Obra no funciona. (PLAN ANTERIOR)H34</t>
  </si>
  <si>
    <t>Convenio Interadministrativo 011 de 27 de octubre de 2006. Obra no funciona por deficiencias en planeación del proyecto.(PLAN ANTERIOR)H35</t>
  </si>
  <si>
    <t>Convenio Interadministrativo 030 de 21 de octubre de 2005. Obra no funciona por deficiencias en planeación del proyecto.(PLAN ANTERIOR)H36</t>
  </si>
  <si>
    <t>Contrato 292 de 30 de diciembre de 2005. Obra no funciona por deficiencias en planeación del proyecto. (PLAN ANTERIOR)H37</t>
  </si>
  <si>
    <t>Contrato de obra 057 de 2007. Presunto uso indebido de anticipo por no recuperar rendimientos financieros a favor de la entidad. (PLAN ANTERIOR) H39</t>
  </si>
  <si>
    <t>FIRMA</t>
  </si>
  <si>
    <t>concertación recursos con resguardos indigenas</t>
  </si>
  <si>
    <t>Evaluar el estado actual del contrato en todos sus aspectos.</t>
  </si>
  <si>
    <t>Presentar documentos soportes de ejecucion si a la fecha se ha terminado.</t>
  </si>
  <si>
    <t>Si el contrato no se ha terminado elaborar programacion de ejecucion y liquidacion.</t>
  </si>
  <si>
    <t xml:space="preserve">Realizar una acta de evaluacion </t>
  </si>
  <si>
    <t>Acta de evaluación</t>
  </si>
  <si>
    <t>Realizar informe de ejecución con sus soportes</t>
  </si>
  <si>
    <t>Informes y anexos</t>
  </si>
  <si>
    <t>Realizar documento para la programación de la ejecucion y liquidación del contrato</t>
  </si>
  <si>
    <t>Documento de programación</t>
  </si>
  <si>
    <t xml:space="preserve">Evaluar  cumplimiento a las obligaciones contraidas en los  convenios interadministrativos, verificar su liquidacion y solicitar  el reintegro de los dineros girados por parte de la Gobernación del Putumayo a los Municipios beneficiarios y en los casos en los cuales no se logro dar cumplimiento. </t>
  </si>
  <si>
    <t xml:space="preserve">Recuperar y entregar a la comunidad  las valvulas de graduacion de presion. </t>
  </si>
  <si>
    <t>Elaborar acta de entrega de las valvulas</t>
  </si>
  <si>
    <t>Un acta de entrega</t>
  </si>
  <si>
    <t>Conformar un comité de profesionales de diferentes areas, el cual desarrollara un plan de trabjo para la elaboracion de un nuevo manual.</t>
  </si>
  <si>
    <t xml:space="preserve">Elaborar  un Manual de Contratación, Supervision e Interventoria. </t>
  </si>
  <si>
    <t>Elaborar un diagnóstico sobre la totalidad y estado actual de las obligaciones pendientes de vigencias anteriores al 2007</t>
  </si>
  <si>
    <t>Liquidar las obligaciones contraidas del 2003 - 2006.</t>
  </si>
  <si>
    <t>Elaborar y ejecutar un plan de seguimiento  y liquidación de reservas</t>
  </si>
  <si>
    <t>Actos administrativos de liquidación de resrvas</t>
  </si>
  <si>
    <t>Recopilar los documentos que acrediten la ejecución del contrato</t>
  </si>
  <si>
    <t>Aplicación normatividad contractual vigente.</t>
  </si>
  <si>
    <t>Remitir a la Contraloría los documentos recopilados</t>
  </si>
  <si>
    <t>paquete de documentos</t>
  </si>
  <si>
    <t>recopilar los documentos que acrediten la ejecución del contrato o la terminación anticipada y liquidación final</t>
  </si>
  <si>
    <t>Suscribir Convenio Interadministrativo Departamento, Municiío y Empresa de energía donde se fijen los parámetros técnicos, financieros y operativos para la puesta en funcionamiento del proyecto</t>
  </si>
  <si>
    <t xml:space="preserve">El Municpio debe poner en operatividad la planta </t>
  </si>
  <si>
    <t>Suscripción del convenio</t>
  </si>
  <si>
    <t>Recordarle al Municipio de la obligación de su funcionamiento</t>
  </si>
  <si>
    <t>Informar que la planta fue entregada al Municpio para su operatividad</t>
  </si>
  <si>
    <t xml:space="preserve">Reunión E Información </t>
  </si>
  <si>
    <t>Convenio</t>
  </si>
  <si>
    <t>recopilar los documentos que acrediten la ejecución de cada uno de los contratos (acta de inicio, Terminación, liquidación, informe final interventoría9 o los adctos administrativos de liquidación unilateral o bilateral para la terminación del contrato</t>
  </si>
  <si>
    <t xml:space="preserve">En caso de no estar liquidados proceder a liquidar de acuerdo a los informes de interventoria </t>
  </si>
  <si>
    <t>Suscribir un convenio entre el Departameto y el Municipio donde se fijen los parámetros técnicos, operativos y financieros para la puesta en funcionamiento del proyecto</t>
  </si>
  <si>
    <t xml:space="preserve">revisión del proyecto y el contrato </t>
  </si>
  <si>
    <t>Recordarle al Municpio de la obligación de la operatividad de la misma teniendo en cuenta que el Departamnto apoyo con el mejoramiento.</t>
  </si>
  <si>
    <t xml:space="preserve">la obra hace parte de un  proyecto macro de l Municpio, por lo tanto es el responsable directo de la terminación del proyecto de vivienda, informar la obligación del Municpio de retomar el proyecto de vivienda </t>
  </si>
  <si>
    <t xml:space="preserve">replantear el proyecto y proceder a terminarlo </t>
  </si>
  <si>
    <t>Establecer el monto de los  rendimientos financieros  y recuperarlos para la entidad</t>
  </si>
  <si>
    <t>Liquidación del convenio</t>
  </si>
  <si>
    <t>Acta de liquidación</t>
  </si>
  <si>
    <t xml:space="preserve">Adelantar gestiones a fin de liquidar el convenio   </t>
  </si>
  <si>
    <t>establecer un mecanismo efectivo de  seguimiento a la actuación  contractual</t>
  </si>
  <si>
    <t>cumplimiento  de obligaciones contractuales y del régimen de contratación</t>
  </si>
  <si>
    <t xml:space="preserve">revisión y  oliquidación del contrato </t>
  </si>
  <si>
    <t>acta de liquidación</t>
  </si>
  <si>
    <t xml:space="preserve">Contrato 301 de diciembre 21  de 2007. El plazo del contrato se encuentra vencido y la obra aun no se ha terminado. </t>
  </si>
  <si>
    <t>edelantar las gestiones  para la recuperación de los recursos</t>
  </si>
  <si>
    <t xml:space="preserve">Elaborar un acta de evaluacion </t>
  </si>
  <si>
    <t>gestión para recuperación   de los recursos</t>
  </si>
  <si>
    <t>19-Feb.10</t>
  </si>
  <si>
    <t>Se estan adelantando los estudios técnicos y presupuestales para contratar la elboración del manual de contratación</t>
  </si>
  <si>
    <t>Actualizar técnica y economicamente el proyecto haciendo enfasis en la proyeccion financiera y sus etapas de construcción, operación y funcionamiento.</t>
  </si>
  <si>
    <t xml:space="preserve">Apropiar los recursos necesarios para la terminación y puesta en funcionamiento de los acueductos de las veredas el sábalo y el maizal. </t>
  </si>
  <si>
    <t>Documento de proyecto  actualizado (memorias planos, especificaciones presupuesto, proyeccion financiera en sus etapas de contrucción metodología MGA)</t>
  </si>
  <si>
    <t>PROYECTO ACTUALIZADO</t>
  </si>
  <si>
    <t>Apropiacion de recursos en el presupuesto 2010 para la continuidad de las actividades de construcción</t>
  </si>
  <si>
    <t>valor del recurso aprobado en el presupuesto vigencia 2010 ,dependiendo de los resultados de los estudios complementarios de la actualizacion del proyecto, haciendo enfasis en la etapa de construccion  a ejecutar.</t>
  </si>
  <si>
    <t>CDP</t>
  </si>
  <si>
    <t>Proceso de contratacion del proyecto (Estudio de conveniencia y oportunidad,etapa precontractual y contractual) para la continuidad del proyecto ajustado</t>
  </si>
  <si>
    <t>realizar la contratacion del proyecto actualizado.</t>
  </si>
  <si>
    <t>Desarrollo del proyecto</t>
  </si>
  <si>
    <t>realizacion de la ejecucion, recibo y liquidacion del contrato.</t>
  </si>
  <si>
    <t>Evaluacion tecnica de la ejecucion de la obra del objeto del convenio</t>
  </si>
  <si>
    <t>Acta de compromisos de los actores involucrados en el convenio encaminados a su ejecucion</t>
  </si>
  <si>
    <t>Desarrollo del convenio</t>
  </si>
  <si>
    <t>se elvaluara los avances de la obra a ejecutar, para identificar los problemas existentes para su correccion respectiva.</t>
  </si>
  <si>
    <t>acta de compromisos para determinar tiempos de ejecucion de los trabajos  y puesta en funcionamiento del sistema de acueducto.</t>
  </si>
  <si>
    <t>informe tecnico</t>
  </si>
  <si>
    <t>acat de compromisos</t>
  </si>
  <si>
    <t xml:space="preserve">Contrato 191 de 9-dic-005.-Plazo de ejecución vencido y contrato no iniciado. </t>
  </si>
  <si>
    <t>Verificar el avance y/o  cumplimiento del objeto contractual y realizar su concliliacion y  liquidación,</t>
  </si>
  <si>
    <t>Si el contrato se ha terminado  o No elaborar su de liquidacion.</t>
  </si>
  <si>
    <t>Realizar el acat de liquidacion del contrato</t>
  </si>
  <si>
    <t>acta de liquidacion</t>
  </si>
  <si>
    <t>Contrato 315 de 30-dic-005.-Se entregó anticipo y pasados 14 meses no ha iniciado.</t>
  </si>
  <si>
    <t>Convenios ínteradministrativos 016,064,083 de 2005.-Atrasos en promedio de un año en su ejecución.</t>
  </si>
  <si>
    <t xml:space="preserve">Contrato 262 de 30-dic-005.-Anticipo entregado hace 12 meses y obra sin iniciar. </t>
  </si>
  <si>
    <t>Verificar el avance y/o  cumplimiento del objeto contractual y realizar su conciliacion y  liquidación en caso de haberse o no terminado.</t>
  </si>
  <si>
    <t>Verificar el avance y/o  cumplimiento del objeto contractual y realizar su concliliacion y  liquidación en caso de haberse  o no terminado.</t>
  </si>
  <si>
    <t xml:space="preserve">Contrato 308 de 30-dic-005.-Contratista no ha hecho entrega de accesorios. </t>
  </si>
  <si>
    <t>Concertar con el contratista la entrega a la Junta Administradora del acueducto del Pepino las valvulas de graduación o presión.</t>
  </si>
  <si>
    <t xml:space="preserve">liquidar el contrato </t>
  </si>
  <si>
    <t xml:space="preserve">Convenio Interadministrativo 045 de  diciembre de 2005. Obra sin funcionar por deficiencias en planeación. </t>
  </si>
  <si>
    <t xml:space="preserve">Plazos vencidos y objetos no cumplidos en  los contratos de obra  120, 094, y 125. </t>
  </si>
  <si>
    <t>Evaluacion tecnica de la ejecucion de la obra del objeto del Contrato</t>
  </si>
  <si>
    <t>Un manual de Contratacion, supervision e interventoria.para la gobernacion del departamento del putumayo aprobado mediante acto administrativo.</t>
  </si>
  <si>
    <t>Según oficio Nº0209 de 2010 la secretaria Departamental de Salud solicito a la ESE Hospital Jose Maria Hernandez enviar informe del estado actual del convenio Nº71, por cuanto en la Secretaria Departamental de Salud no existe evidencia del proceso, se observa que segun informe enviado el año inmediantamente anterior se reporta informacion donde se especifica entre otros datos la fecha de terminacion 06 de junio de 2009 y Liquidacion  de convenio en proceso.</t>
  </si>
  <si>
    <t>Representante Legal:  JUAN CARLOS NIÑO PAIPILLA</t>
  </si>
  <si>
    <t xml:space="preserve">Secretario de Servicios Administrativos con </t>
  </si>
  <si>
    <t>Funciones de Gobernador ( E )</t>
  </si>
  <si>
    <t>Decreto Nº0028 del 16 de Febrero de 20101</t>
  </si>
  <si>
    <t>el contrato 300 de 21 de Diciembre de 2007, fue llevado a cabo en su totalidad  como se determina en las  actas de  inicio  y acta final, de la misma manera  pago de anticipo y pago final, y ademas fue cancvelada la interventoria del proyecto. Eso quiere decir que la obra se realizó  de acuerdo a lo contratado en el contrato Nº. 300 del 21 de Diciembre, más  no se contrató como está estipulado en la ficha BPID certificada por planeación  Departamental en donde su contenido estipula la construcción  del polideportivo y la cubierta  del coliseo  de Puerto Umbría.</t>
  </si>
  <si>
    <t>El contrato fue ejecutado  de acuerdo a lo contratado  dentro de su plan de inversión</t>
  </si>
  <si>
    <t>se construyo  la plaza del polideportivo y parte de la gradería como se estipuló en el contrato  Nº 300 del 21 de Diciembre de 2007. como aparece en el plan de inversión</t>
  </si>
  <si>
    <t>Adelantar gestiones a fin de Suscribir un convenio o contrato entre el Departamento y el Municipio u otro donde se fijen los parámetros técnicos, operativos y financieros para la puesta en funcionamiento del proyecto.</t>
  </si>
  <si>
    <t>Retomar el proyecto para su funcionamiento</t>
  </si>
  <si>
    <t>Suscripción de convenio o contrato</t>
  </si>
  <si>
    <t xml:space="preserve"> CONVENIO O CONTRATO</t>
  </si>
  <si>
    <t>Evaluar  cumplimiento a las obligaciones contraidas en el contrato.</t>
  </si>
  <si>
    <t>infraestructura</t>
  </si>
  <si>
    <t>se evaluara los avances de la obra a ejecutar, para identificar los problemas existentes para su correccion respectiva.</t>
  </si>
  <si>
    <t>mejorar  los procedimientos  en la planificación de las inversiones</t>
  </si>
  <si>
    <t>EL CONTRATO DE OBRA SE REANUDO . SE ENTREGARA INFORME DEL PRESENTE CONTRATO</t>
  </si>
  <si>
    <t>cumplir con objeto contractual</t>
  </si>
  <si>
    <t>ejecución 100% objeto</t>
  </si>
  <si>
    <t>acta recibo de obra</t>
  </si>
  <si>
    <t>verificar los precios SICE de acuerdo al portal (DC 3512, excepto obras que no se encuentran codificadas en el CUBS)</t>
  </si>
  <si>
    <t>Cumplimiento de obligaciones SICE).</t>
  </si>
  <si>
    <t>cubrir 100% contratos de obras y servicios sujetos al SICE</t>
  </si>
  <si>
    <t>informe trimestre</t>
  </si>
  <si>
    <t>inicio de acciones  y trámites legales, para  recuperar $617,674,116,46</t>
  </si>
  <si>
    <t>proceso de cobro y recuperación recursos</t>
  </si>
  <si>
    <t>planeación</t>
  </si>
  <si>
    <t>indeportes</t>
  </si>
  <si>
    <t>SED</t>
  </si>
  <si>
    <t>almacen</t>
  </si>
  <si>
    <t>juridica</t>
  </si>
  <si>
    <t>servicios administrativos y juridica</t>
  </si>
  <si>
    <t>contratación y juridica</t>
  </si>
  <si>
    <t>Salud</t>
  </si>
  <si>
    <t>salud</t>
  </si>
  <si>
    <r>
      <t>Descripción hallazgo (</t>
    </r>
    <r>
      <rPr>
        <sz val="8"/>
        <color indexed="8"/>
        <rFont val="Arial"/>
        <family val="2"/>
      </rPr>
      <t>No mas de 50 palabras</t>
    </r>
    <r>
      <rPr>
        <b/>
        <sz val="10"/>
        <color indexed="8"/>
        <rFont val="Arial"/>
        <family val="2"/>
      </rPr>
      <t xml:space="preserve">) </t>
    </r>
  </si>
</sst>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quot;Sí&quot;;&quot;Sí&quot;;&quot;No&quot;"/>
    <numFmt numFmtId="182" formatCode="&quot;Verdadero&quot;;&quot;Verdadero&quot;;&quot;Falso&quot;"/>
    <numFmt numFmtId="183" formatCode="&quot;Activado&quot;;&quot;Activado&quot;;&quot;Desactivado&quot;"/>
    <numFmt numFmtId="184" formatCode="[$-240A]dddd\,\ dd&quot; de &quot;mmmm&quot; de &quot;yyyy"/>
    <numFmt numFmtId="185" formatCode="dd/mm/yy;@"/>
    <numFmt numFmtId="186" formatCode="d/m/yy;@"/>
  </numFmts>
  <fonts count="53">
    <font>
      <sz val="10"/>
      <name val="Arial"/>
      <family val="0"/>
    </font>
    <font>
      <b/>
      <sz val="10"/>
      <name val="Arial"/>
      <family val="2"/>
    </font>
    <font>
      <sz val="11"/>
      <name val="Arial"/>
      <family val="2"/>
    </font>
    <font>
      <b/>
      <sz val="11"/>
      <name val="Arial"/>
      <family val="2"/>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tint="0.04998999834060669"/>
      <name val="Arial"/>
      <family val="2"/>
    </font>
    <font>
      <sz val="11"/>
      <color theme="1" tint="0.04998999834060669"/>
      <name val="Arial"/>
      <family val="2"/>
    </font>
    <font>
      <b/>
      <sz val="11"/>
      <color theme="1" tint="0.04998999834060669"/>
      <name val="Arial"/>
      <family val="2"/>
    </font>
    <font>
      <b/>
      <sz val="10"/>
      <color theme="1" tint="0.04998999834060669"/>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0"/>
        <bgColor indexed="64"/>
      </patternFill>
    </fill>
    <fill>
      <patternFill patternType="solid">
        <fgColor indexed="50"/>
        <bgColor indexed="64"/>
      </patternFill>
    </fill>
    <fill>
      <patternFill patternType="solid">
        <fgColor indexed="49"/>
        <bgColor indexed="64"/>
      </patternFill>
    </fill>
    <fill>
      <patternFill patternType="solid">
        <fgColor indexed="5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medium"/>
      <top style="thick"/>
      <bottom>
        <color indexed="63"/>
      </bottom>
    </border>
    <border>
      <left>
        <color indexed="63"/>
      </left>
      <right style="thick"/>
      <top style="thick"/>
      <bottom>
        <color indexed="63"/>
      </bottom>
    </border>
    <border>
      <left style="thin"/>
      <right style="thick"/>
      <top style="medium"/>
      <bottom style="thin"/>
    </border>
    <border>
      <left style="thin"/>
      <right style="thin"/>
      <top style="thin"/>
      <bottom style="thick"/>
    </border>
    <border>
      <left style="thin"/>
      <right style="thick"/>
      <top style="medium"/>
      <bottom style="thick"/>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ck"/>
    </border>
    <border>
      <left style="thin"/>
      <right style="thin"/>
      <top style="medium"/>
      <bottom style="thick"/>
    </border>
    <border>
      <left>
        <color indexed="63"/>
      </left>
      <right style="thin"/>
      <top>
        <color indexed="63"/>
      </top>
      <bottom>
        <color indexed="63"/>
      </bottom>
    </border>
    <border>
      <left style="thick"/>
      <right>
        <color indexed="63"/>
      </right>
      <top style="thick"/>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ck"/>
    </border>
    <border>
      <left style="medium"/>
      <right style="medium"/>
      <top style="medium"/>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medium"/>
      <top style="thin"/>
      <bottom>
        <color indexed="63"/>
      </bottom>
    </border>
    <border>
      <left style="thin"/>
      <right style="thin"/>
      <top style="thin"/>
      <bottom style="medium"/>
    </border>
    <border>
      <left>
        <color indexed="63"/>
      </left>
      <right style="medium"/>
      <top style="thin"/>
      <bottom style="medium"/>
    </border>
    <border>
      <left style="medium"/>
      <right style="medium"/>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color indexed="63"/>
      </top>
      <bottom>
        <color indexed="63"/>
      </bottom>
    </border>
    <border>
      <left>
        <color indexed="63"/>
      </left>
      <right style="medium"/>
      <top>
        <color indexed="63"/>
      </top>
      <bottom style="thin"/>
    </border>
    <border>
      <left style="thin"/>
      <right>
        <color indexed="63"/>
      </right>
      <top style="medium"/>
      <bottom style="thin"/>
    </border>
    <border>
      <left style="medium"/>
      <right style="medium"/>
      <top style="medium"/>
      <bottom style="medium"/>
    </border>
    <border>
      <left style="thin"/>
      <right style="thin"/>
      <top style="medium"/>
      <bottom style="medium"/>
    </border>
    <border>
      <left style="medium"/>
      <right style="medium"/>
      <top style="thin"/>
      <bottom style="mediu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wrapText="1"/>
    </xf>
    <xf numFmtId="0" fontId="1" fillId="0" borderId="14" xfId="0" applyFont="1" applyBorder="1" applyAlignment="1">
      <alignment horizontal="center" vertical="top" wrapText="1"/>
    </xf>
    <xf numFmtId="0" fontId="2" fillId="0" borderId="15" xfId="0" applyFont="1" applyBorder="1" applyAlignment="1">
      <alignment horizontal="centerContinuous"/>
    </xf>
    <xf numFmtId="0" fontId="3" fillId="0" borderId="0" xfId="0" applyFont="1" applyBorder="1" applyAlignment="1">
      <alignment horizontal="centerContinuous" wrapText="1"/>
    </xf>
    <xf numFmtId="0" fontId="2" fillId="0" borderId="0" xfId="0" applyFont="1" applyBorder="1" applyAlignment="1">
      <alignment horizontal="centerContinuous" wrapText="1"/>
    </xf>
    <xf numFmtId="0" fontId="3" fillId="0" borderId="0" xfId="0" applyFont="1" applyBorder="1" applyAlignment="1">
      <alignment horizontal="centerContinuous" wrapText="1"/>
    </xf>
    <xf numFmtId="0" fontId="2" fillId="0" borderId="15" xfId="0" applyFont="1" applyBorder="1" applyAlignment="1">
      <alignment/>
    </xf>
    <xf numFmtId="0" fontId="2" fillId="0" borderId="0" xfId="0" applyFont="1" applyBorder="1" applyAlignment="1">
      <alignment/>
    </xf>
    <xf numFmtId="0" fontId="3" fillId="0" borderId="0" xfId="0" applyFont="1" applyBorder="1" applyAlignment="1">
      <alignment horizontal="center" wrapText="1"/>
    </xf>
    <xf numFmtId="0" fontId="0" fillId="0" borderId="0" xfId="0" applyBorder="1" applyAlignment="1">
      <alignment horizontal="center" wrapText="1"/>
    </xf>
    <xf numFmtId="180" fontId="0" fillId="0" borderId="13" xfId="0" applyNumberFormat="1" applyBorder="1" applyAlignment="1">
      <alignment/>
    </xf>
    <xf numFmtId="180" fontId="0" fillId="0" borderId="12" xfId="0" applyNumberFormat="1" applyBorder="1" applyAlignment="1">
      <alignment/>
    </xf>
    <xf numFmtId="180" fontId="0" fillId="0" borderId="11" xfId="0" applyNumberFormat="1" applyBorder="1" applyAlignment="1">
      <alignment/>
    </xf>
    <xf numFmtId="0" fontId="0" fillId="33" borderId="0" xfId="0" applyFill="1" applyAlignment="1">
      <alignment/>
    </xf>
    <xf numFmtId="15" fontId="3" fillId="0" borderId="0" xfId="0" applyNumberFormat="1" applyFont="1" applyBorder="1" applyAlignment="1">
      <alignment horizontal="center" wrapText="1"/>
    </xf>
    <xf numFmtId="15" fontId="3" fillId="0" borderId="16" xfId="0" applyNumberFormat="1" applyFont="1" applyBorder="1" applyAlignment="1">
      <alignment horizontal="center" wrapText="1"/>
    </xf>
    <xf numFmtId="0" fontId="0" fillId="0" borderId="17" xfId="0" applyBorder="1" applyAlignment="1">
      <alignment horizontal="center" wrapText="1"/>
    </xf>
    <xf numFmtId="0" fontId="0" fillId="0" borderId="0" xfId="0" applyBorder="1" applyAlignment="1">
      <alignment/>
    </xf>
    <xf numFmtId="0" fontId="3"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1" xfId="0" applyFill="1" applyBorder="1" applyAlignment="1">
      <alignment/>
    </xf>
    <xf numFmtId="180" fontId="0" fillId="0" borderId="11" xfId="0" applyNumberFormat="1" applyFill="1" applyBorder="1" applyAlignment="1">
      <alignment/>
    </xf>
    <xf numFmtId="0" fontId="1" fillId="0" borderId="0" xfId="0" applyFont="1" applyAlignment="1">
      <alignment wrapText="1"/>
    </xf>
    <xf numFmtId="0" fontId="1" fillId="0" borderId="14" xfId="0" applyFont="1" applyBorder="1" applyAlignment="1">
      <alignment/>
    </xf>
    <xf numFmtId="0" fontId="0" fillId="0" borderId="18" xfId="0" applyBorder="1" applyAlignment="1">
      <alignment/>
    </xf>
    <xf numFmtId="1" fontId="0" fillId="0" borderId="19" xfId="0" applyNumberFormat="1" applyBorder="1" applyAlignment="1">
      <alignment/>
    </xf>
    <xf numFmtId="0" fontId="1" fillId="0" borderId="20" xfId="0" applyFont="1" applyBorder="1" applyAlignment="1">
      <alignment/>
    </xf>
    <xf numFmtId="1" fontId="0" fillId="0" borderId="21" xfId="0" applyNumberFormat="1" applyBorder="1" applyAlignment="1">
      <alignment/>
    </xf>
    <xf numFmtId="10" fontId="0" fillId="0" borderId="19" xfId="0" applyNumberFormat="1" applyBorder="1" applyAlignment="1">
      <alignment/>
    </xf>
    <xf numFmtId="0" fontId="0" fillId="0" borderId="15" xfId="0" applyBorder="1" applyAlignment="1">
      <alignment/>
    </xf>
    <xf numFmtId="10" fontId="0" fillId="0" borderId="22" xfId="0" applyNumberFormat="1" applyBorder="1" applyAlignment="1">
      <alignment/>
    </xf>
    <xf numFmtId="0" fontId="1" fillId="0" borderId="23" xfId="0" applyFont="1" applyBorder="1" applyAlignment="1">
      <alignment horizontal="justify" vertical="top" wrapText="1"/>
    </xf>
    <xf numFmtId="0" fontId="1" fillId="0" borderId="24" xfId="0" applyFont="1" applyBorder="1" applyAlignment="1">
      <alignment horizontal="justify" vertical="top" wrapText="1"/>
    </xf>
    <xf numFmtId="0" fontId="1" fillId="0" borderId="23" xfId="0" applyFont="1" applyBorder="1" applyAlignment="1">
      <alignment/>
    </xf>
    <xf numFmtId="0" fontId="1" fillId="0" borderId="23" xfId="0" applyFont="1" applyBorder="1" applyAlignment="1">
      <alignment wrapText="1"/>
    </xf>
    <xf numFmtId="0" fontId="1" fillId="0" borderId="25" xfId="0" applyFont="1" applyBorder="1" applyAlignment="1">
      <alignment horizontal="center" vertical="top" wrapText="1"/>
    </xf>
    <xf numFmtId="0" fontId="1" fillId="0" borderId="26" xfId="0" applyFont="1" applyBorder="1" applyAlignment="1">
      <alignment horizontal="justify" vertical="top" wrapText="1"/>
    </xf>
    <xf numFmtId="0" fontId="1" fillId="0" borderId="27" xfId="0" applyFont="1" applyBorder="1" applyAlignment="1">
      <alignment horizontal="justify" vertical="top" wrapText="1"/>
    </xf>
    <xf numFmtId="0" fontId="0" fillId="0" borderId="28" xfId="0" applyNumberFormat="1" applyBorder="1" applyAlignment="1">
      <alignment wrapText="1"/>
    </xf>
    <xf numFmtId="0" fontId="0" fillId="0" borderId="29" xfId="0" applyFill="1" applyBorder="1" applyAlignment="1">
      <alignment/>
    </xf>
    <xf numFmtId="180" fontId="0" fillId="0" borderId="29" xfId="0" applyNumberFormat="1" applyFill="1" applyBorder="1" applyAlignment="1">
      <alignment/>
    </xf>
    <xf numFmtId="0" fontId="0" fillId="0" borderId="30" xfId="0" applyNumberForma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0" xfId="0" applyFill="1" applyAlignment="1">
      <alignment/>
    </xf>
    <xf numFmtId="0" fontId="0" fillId="0" borderId="12" xfId="0" applyFill="1" applyBorder="1" applyAlignment="1">
      <alignment/>
    </xf>
    <xf numFmtId="180" fontId="0" fillId="0" borderId="12" xfId="0" applyNumberFormat="1" applyFill="1" applyBorder="1" applyAlignment="1">
      <alignment/>
    </xf>
    <xf numFmtId="0" fontId="0" fillId="34" borderId="0" xfId="0" applyFill="1" applyAlignment="1">
      <alignment/>
    </xf>
    <xf numFmtId="0" fontId="1" fillId="35" borderId="26" xfId="0" applyFont="1" applyFill="1" applyBorder="1" applyAlignment="1">
      <alignment horizontal="justify" vertical="top" wrapText="1"/>
    </xf>
    <xf numFmtId="1" fontId="0" fillId="35" borderId="13" xfId="0" applyNumberFormat="1" applyFont="1" applyFill="1" applyBorder="1" applyAlignment="1">
      <alignment/>
    </xf>
    <xf numFmtId="1" fontId="0" fillId="35" borderId="35" xfId="0" applyNumberFormat="1" applyFont="1" applyFill="1" applyBorder="1" applyAlignment="1">
      <alignment/>
    </xf>
    <xf numFmtId="0" fontId="0" fillId="35" borderId="0" xfId="0" applyFill="1" applyAlignment="1">
      <alignment/>
    </xf>
    <xf numFmtId="0" fontId="3" fillId="0" borderId="0" xfId="0" applyFont="1" applyFill="1" applyBorder="1" applyAlignment="1">
      <alignment/>
    </xf>
    <xf numFmtId="0" fontId="0" fillId="0" borderId="36" xfId="0" applyBorder="1" applyAlignment="1">
      <alignment horizontal="justify" vertical="center" wrapText="1"/>
    </xf>
    <xf numFmtId="0" fontId="1" fillId="36" borderId="37" xfId="0" applyFont="1" applyFill="1" applyBorder="1" applyAlignment="1">
      <alignment horizontal="center" vertical="top" wrapText="1"/>
    </xf>
    <xf numFmtId="0" fontId="1" fillId="36" borderId="23" xfId="0" applyFont="1" applyFill="1" applyBorder="1" applyAlignment="1">
      <alignment horizontal="justify" vertical="top" wrapText="1"/>
    </xf>
    <xf numFmtId="0" fontId="1" fillId="36" borderId="31" xfId="0" applyFont="1" applyFill="1" applyBorder="1" applyAlignment="1">
      <alignment horizontal="justify" vertical="top" wrapText="1"/>
    </xf>
    <xf numFmtId="0" fontId="0" fillId="36" borderId="38" xfId="0" applyFill="1" applyBorder="1" applyAlignment="1">
      <alignment horizontal="justify" vertical="center" wrapText="1"/>
    </xf>
    <xf numFmtId="0" fontId="0" fillId="36" borderId="31" xfId="0" applyFill="1" applyBorder="1" applyAlignment="1">
      <alignment horizontal="justify" vertical="top" wrapText="1"/>
    </xf>
    <xf numFmtId="0" fontId="0" fillId="36" borderId="36" xfId="0" applyFill="1" applyBorder="1" applyAlignment="1">
      <alignment horizontal="justify" vertical="center" wrapText="1"/>
    </xf>
    <xf numFmtId="0" fontId="0" fillId="36" borderId="32" xfId="0" applyFill="1" applyBorder="1" applyAlignment="1">
      <alignment horizontal="justify" vertical="top" wrapText="1"/>
    </xf>
    <xf numFmtId="0" fontId="0" fillId="36" borderId="39" xfId="0" applyFill="1" applyBorder="1" applyAlignment="1">
      <alignment horizontal="justify" vertical="center" wrapText="1"/>
    </xf>
    <xf numFmtId="0" fontId="0" fillId="36" borderId="33" xfId="0" applyFill="1" applyBorder="1" applyAlignment="1">
      <alignment horizontal="justify" vertical="top" wrapText="1"/>
    </xf>
    <xf numFmtId="0" fontId="0" fillId="36" borderId="40" xfId="0" applyFill="1" applyBorder="1" applyAlignment="1">
      <alignment horizontal="justify" vertical="center" wrapText="1"/>
    </xf>
    <xf numFmtId="0" fontId="0" fillId="36" borderId="34" xfId="0" applyFill="1" applyBorder="1" applyAlignment="1">
      <alignment horizontal="justify" vertical="top" wrapText="1"/>
    </xf>
    <xf numFmtId="0" fontId="0" fillId="36" borderId="0" xfId="0" applyFill="1" applyAlignment="1">
      <alignment/>
    </xf>
    <xf numFmtId="0" fontId="0" fillId="37" borderId="0" xfId="0" applyFill="1" applyAlignment="1">
      <alignment/>
    </xf>
    <xf numFmtId="0" fontId="2" fillId="0" borderId="0" xfId="0" applyFont="1" applyFill="1" applyBorder="1" applyAlignment="1">
      <alignment horizontal="centerContinuous" wrapText="1"/>
    </xf>
    <xf numFmtId="0" fontId="0" fillId="0" borderId="0" xfId="0" applyFont="1" applyFill="1" applyAlignment="1">
      <alignment/>
    </xf>
    <xf numFmtId="2" fontId="0" fillId="0" borderId="0" xfId="0" applyNumberFormat="1" applyFill="1" applyAlignment="1">
      <alignment/>
    </xf>
    <xf numFmtId="0" fontId="48" fillId="0" borderId="0" xfId="0" applyFont="1" applyFill="1" applyAlignment="1">
      <alignment/>
    </xf>
    <xf numFmtId="0" fontId="48" fillId="0" borderId="0" xfId="0" applyFont="1" applyFill="1" applyAlignment="1">
      <alignment/>
    </xf>
    <xf numFmtId="0" fontId="49" fillId="0" borderId="0" xfId="0" applyFont="1" applyFill="1" applyBorder="1" applyAlignment="1">
      <alignment/>
    </xf>
    <xf numFmtId="0" fontId="50" fillId="0" borderId="0" xfId="0" applyFont="1" applyFill="1" applyBorder="1" applyAlignment="1">
      <alignment horizontal="centerContinuous" wrapText="1"/>
    </xf>
    <xf numFmtId="0" fontId="49" fillId="0" borderId="0" xfId="0" applyFont="1" applyFill="1" applyBorder="1" applyAlignment="1">
      <alignment horizontal="centerContinuous" wrapText="1"/>
    </xf>
    <xf numFmtId="0" fontId="50" fillId="0" borderId="0" xfId="0" applyFont="1" applyFill="1" applyBorder="1" applyAlignment="1">
      <alignment/>
    </xf>
    <xf numFmtId="0" fontId="50" fillId="0" borderId="0" xfId="0" applyFont="1" applyFill="1" applyBorder="1" applyAlignment="1">
      <alignment horizontal="center" wrapText="1"/>
    </xf>
    <xf numFmtId="0" fontId="48" fillId="0" borderId="11" xfId="0" applyFont="1" applyFill="1" applyBorder="1" applyAlignment="1">
      <alignment vertical="center"/>
    </xf>
    <xf numFmtId="0" fontId="51" fillId="0" borderId="18"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1" fillId="0" borderId="31" xfId="0" applyFont="1" applyFill="1" applyBorder="1" applyAlignment="1">
      <alignment horizontal="center" vertical="center"/>
    </xf>
    <xf numFmtId="0" fontId="51" fillId="0" borderId="3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48" fillId="0" borderId="0" xfId="0" applyFont="1" applyFill="1" applyAlignment="1">
      <alignment horizontal="center" vertical="center"/>
    </xf>
    <xf numFmtId="0" fontId="48" fillId="0" borderId="11" xfId="0" applyFont="1" applyFill="1" applyBorder="1" applyAlignment="1">
      <alignment wrapText="1"/>
    </xf>
    <xf numFmtId="2" fontId="48" fillId="0" borderId="41" xfId="0" applyNumberFormat="1" applyFont="1" applyFill="1" applyBorder="1" applyAlignment="1">
      <alignment/>
    </xf>
    <xf numFmtId="0" fontId="48" fillId="0" borderId="11" xfId="0" applyFont="1" applyFill="1" applyBorder="1" applyAlignment="1">
      <alignment/>
    </xf>
    <xf numFmtId="2" fontId="48" fillId="0" borderId="42" xfId="0" applyNumberFormat="1" applyFont="1" applyFill="1" applyBorder="1" applyAlignment="1">
      <alignment/>
    </xf>
    <xf numFmtId="0" fontId="48" fillId="0" borderId="11" xfId="0" applyFont="1" applyFill="1" applyBorder="1" applyAlignment="1">
      <alignment/>
    </xf>
    <xf numFmtId="180" fontId="48" fillId="0" borderId="11" xfId="0" applyNumberFormat="1" applyFont="1" applyFill="1" applyBorder="1" applyAlignment="1">
      <alignment/>
    </xf>
    <xf numFmtId="180" fontId="48" fillId="0" borderId="43" xfId="0" applyNumberFormat="1" applyFont="1" applyFill="1" applyBorder="1" applyAlignment="1">
      <alignment/>
    </xf>
    <xf numFmtId="2" fontId="48" fillId="0" borderId="42" xfId="0" applyNumberFormat="1" applyFont="1" applyFill="1" applyBorder="1" applyAlignment="1">
      <alignment horizontal="right" vertical="center"/>
    </xf>
    <xf numFmtId="0" fontId="51" fillId="0" borderId="44" xfId="0" applyFont="1" applyFill="1" applyBorder="1" applyAlignment="1">
      <alignment horizontal="center" vertical="center" wrapText="1"/>
    </xf>
    <xf numFmtId="0" fontId="48" fillId="0" borderId="11" xfId="0" applyFont="1" applyFill="1" applyBorder="1" applyAlignment="1">
      <alignment horizontal="justify" vertical="center" wrapText="1"/>
    </xf>
    <xf numFmtId="0" fontId="48" fillId="0" borderId="11" xfId="0" applyFont="1" applyFill="1" applyBorder="1" applyAlignment="1">
      <alignment horizontal="justify" vertical="top" wrapText="1"/>
    </xf>
    <xf numFmtId="0" fontId="48" fillId="0" borderId="31" xfId="0" applyFont="1" applyFill="1" applyBorder="1" applyAlignment="1">
      <alignment vertical="center" wrapText="1"/>
    </xf>
    <xf numFmtId="0" fontId="48" fillId="0" borderId="31" xfId="0" applyFont="1" applyFill="1" applyBorder="1" applyAlignment="1">
      <alignment horizontal="center" vertical="center" wrapText="1"/>
    </xf>
    <xf numFmtId="14" fontId="48" fillId="0" borderId="31" xfId="0" applyNumberFormat="1" applyFont="1" applyFill="1" applyBorder="1" applyAlignment="1">
      <alignment vertical="center" wrapText="1"/>
    </xf>
    <xf numFmtId="0" fontId="48" fillId="0" borderId="11" xfId="0" applyFont="1" applyFill="1" applyBorder="1" applyAlignment="1">
      <alignment horizontal="center" vertical="center" wrapText="1"/>
    </xf>
    <xf numFmtId="180" fontId="48" fillId="0" borderId="11" xfId="0" applyNumberFormat="1" applyFont="1" applyFill="1" applyBorder="1" applyAlignment="1">
      <alignment horizontal="center" vertical="center"/>
    </xf>
    <xf numFmtId="0" fontId="48" fillId="0" borderId="45" xfId="0" applyFont="1" applyFill="1" applyBorder="1" applyAlignment="1">
      <alignment horizontal="justify" vertical="top" wrapText="1"/>
    </xf>
    <xf numFmtId="0" fontId="48" fillId="0" borderId="45" xfId="0" applyFont="1" applyFill="1" applyBorder="1" applyAlignment="1">
      <alignment wrapText="1"/>
    </xf>
    <xf numFmtId="0" fontId="48" fillId="0" borderId="45" xfId="0" applyFont="1" applyFill="1" applyBorder="1" applyAlignment="1">
      <alignment horizontal="center" vertical="center" wrapText="1"/>
    </xf>
    <xf numFmtId="180" fontId="48" fillId="0" borderId="45" xfId="0" applyNumberFormat="1" applyFont="1" applyFill="1" applyBorder="1" applyAlignment="1">
      <alignment horizontal="center" vertical="center"/>
    </xf>
    <xf numFmtId="2" fontId="48" fillId="0" borderId="46" xfId="0" applyNumberFormat="1" applyFont="1" applyFill="1" applyBorder="1" applyAlignment="1">
      <alignment vertical="center"/>
    </xf>
    <xf numFmtId="2" fontId="48" fillId="0" borderId="0" xfId="0" applyNumberFormat="1" applyFont="1" applyFill="1" applyAlignment="1">
      <alignment/>
    </xf>
    <xf numFmtId="0" fontId="48" fillId="0" borderId="13" xfId="0" applyFont="1" applyFill="1" applyBorder="1" applyAlignment="1">
      <alignment vertical="top" wrapText="1"/>
    </xf>
    <xf numFmtId="0" fontId="48" fillId="0" borderId="13" xfId="0" applyFont="1" applyFill="1" applyBorder="1" applyAlignment="1">
      <alignment wrapText="1"/>
    </xf>
    <xf numFmtId="0" fontId="48" fillId="0" borderId="13" xfId="0" applyFont="1" applyFill="1" applyBorder="1" applyAlignment="1">
      <alignment horizontal="center" vertical="center" wrapText="1"/>
    </xf>
    <xf numFmtId="180" fontId="48" fillId="0" borderId="31" xfId="0" applyNumberFormat="1" applyFont="1" applyFill="1" applyBorder="1" applyAlignment="1">
      <alignment horizontal="center" vertical="center"/>
    </xf>
    <xf numFmtId="2" fontId="48" fillId="0" borderId="19" xfId="0" applyNumberFormat="1" applyFont="1" applyFill="1" applyBorder="1" applyAlignment="1">
      <alignment vertical="center"/>
    </xf>
    <xf numFmtId="0" fontId="48" fillId="0" borderId="11" xfId="0" applyFont="1" applyFill="1" applyBorder="1" applyAlignment="1">
      <alignment vertical="top" wrapText="1"/>
    </xf>
    <xf numFmtId="0" fontId="48" fillId="0" borderId="47" xfId="0" applyFont="1" applyFill="1" applyBorder="1" applyAlignment="1">
      <alignment vertical="top" wrapText="1"/>
    </xf>
    <xf numFmtId="0" fontId="48" fillId="0" borderId="47" xfId="0" applyFont="1" applyFill="1" applyBorder="1" applyAlignment="1">
      <alignment wrapText="1"/>
    </xf>
    <xf numFmtId="0" fontId="48" fillId="0" borderId="47" xfId="0" applyFont="1" applyFill="1" applyBorder="1" applyAlignment="1">
      <alignment horizontal="justify" vertical="top" wrapText="1"/>
    </xf>
    <xf numFmtId="0" fontId="48" fillId="0" borderId="47" xfId="0" applyFont="1" applyFill="1" applyBorder="1" applyAlignment="1">
      <alignment horizontal="center" vertical="center" wrapText="1"/>
    </xf>
    <xf numFmtId="180" fontId="48" fillId="0" borderId="47" xfId="0" applyNumberFormat="1" applyFont="1" applyFill="1" applyBorder="1" applyAlignment="1">
      <alignment horizontal="center" vertical="center"/>
    </xf>
    <xf numFmtId="2" fontId="48" fillId="0" borderId="48" xfId="0" applyNumberFormat="1" applyFont="1" applyFill="1" applyBorder="1" applyAlignment="1">
      <alignment vertical="center"/>
    </xf>
    <xf numFmtId="2" fontId="48" fillId="0" borderId="49" xfId="0" applyNumberFormat="1" applyFont="1" applyFill="1" applyBorder="1" applyAlignment="1">
      <alignment/>
    </xf>
    <xf numFmtId="0" fontId="48" fillId="0" borderId="31" xfId="0" applyFont="1" applyFill="1" applyBorder="1" applyAlignment="1">
      <alignment horizontal="justify" vertical="center" wrapText="1"/>
    </xf>
    <xf numFmtId="0" fontId="48" fillId="0" borderId="31" xfId="0" applyFont="1" applyFill="1" applyBorder="1" applyAlignment="1">
      <alignment horizontal="justify" vertical="top" wrapText="1"/>
    </xf>
    <xf numFmtId="0" fontId="48" fillId="0" borderId="13" xfId="0" applyFont="1" applyFill="1" applyBorder="1" applyAlignment="1">
      <alignment/>
    </xf>
    <xf numFmtId="180" fontId="48" fillId="0" borderId="12" xfId="0" applyNumberFormat="1" applyFont="1" applyFill="1" applyBorder="1" applyAlignment="1">
      <alignment/>
    </xf>
    <xf numFmtId="0" fontId="48" fillId="0" borderId="32" xfId="0" applyFont="1" applyFill="1" applyBorder="1" applyAlignment="1">
      <alignment horizontal="justify" vertical="center" wrapText="1"/>
    </xf>
    <xf numFmtId="0" fontId="48" fillId="0" borderId="32" xfId="0" applyFont="1" applyFill="1" applyBorder="1" applyAlignment="1">
      <alignment horizontal="justify" vertical="top" wrapText="1"/>
    </xf>
    <xf numFmtId="0" fontId="48" fillId="0" borderId="12" xfId="0" applyFont="1" applyFill="1" applyBorder="1" applyAlignment="1">
      <alignment/>
    </xf>
    <xf numFmtId="180" fontId="48" fillId="0" borderId="50" xfId="0" applyNumberFormat="1" applyFont="1" applyFill="1" applyBorder="1" applyAlignment="1">
      <alignment/>
    </xf>
    <xf numFmtId="0" fontId="48" fillId="0" borderId="33" xfId="0" applyFont="1" applyFill="1" applyBorder="1" applyAlignment="1">
      <alignment horizontal="justify" vertical="center" wrapText="1"/>
    </xf>
    <xf numFmtId="0" fontId="48" fillId="0" borderId="33" xfId="0" applyFont="1" applyFill="1" applyBorder="1" applyAlignment="1">
      <alignment horizontal="justify" vertical="top" wrapText="1"/>
    </xf>
    <xf numFmtId="0" fontId="48" fillId="0" borderId="33" xfId="0" applyFont="1" applyFill="1" applyBorder="1" applyAlignment="1">
      <alignment/>
    </xf>
    <xf numFmtId="180" fontId="48" fillId="0" borderId="33" xfId="0" applyNumberFormat="1" applyFont="1" applyFill="1" applyBorder="1" applyAlignment="1">
      <alignment/>
    </xf>
    <xf numFmtId="180" fontId="48" fillId="0" borderId="51" xfId="0" applyNumberFormat="1" applyFont="1" applyFill="1" applyBorder="1" applyAlignment="1">
      <alignment/>
    </xf>
    <xf numFmtId="180" fontId="48" fillId="0" borderId="32" xfId="0" applyNumberFormat="1" applyFont="1" applyFill="1" applyBorder="1" applyAlignment="1">
      <alignment/>
    </xf>
    <xf numFmtId="180" fontId="48" fillId="0" borderId="52" xfId="0" applyNumberFormat="1" applyFont="1" applyFill="1" applyBorder="1" applyAlignment="1">
      <alignment/>
    </xf>
    <xf numFmtId="0" fontId="51" fillId="0" borderId="36" xfId="0" applyFont="1" applyFill="1" applyBorder="1" applyAlignment="1">
      <alignment horizontal="center" vertical="center" wrapText="1"/>
    </xf>
    <xf numFmtId="9" fontId="48" fillId="0" borderId="11" xfId="0" applyNumberFormat="1" applyFont="1" applyFill="1" applyBorder="1" applyAlignment="1">
      <alignment/>
    </xf>
    <xf numFmtId="186" fontId="48" fillId="0" borderId="11" xfId="0" applyNumberFormat="1" applyFont="1" applyFill="1" applyBorder="1" applyAlignment="1">
      <alignment wrapText="1"/>
    </xf>
    <xf numFmtId="2" fontId="48" fillId="0" borderId="53" xfId="0" applyNumberFormat="1" applyFont="1" applyFill="1" applyBorder="1" applyAlignment="1">
      <alignment/>
    </xf>
    <xf numFmtId="0" fontId="48" fillId="0" borderId="45" xfId="0" applyFont="1" applyFill="1" applyBorder="1" applyAlignment="1">
      <alignment horizontal="justify" vertical="center" wrapText="1"/>
    </xf>
    <xf numFmtId="0" fontId="48" fillId="0" borderId="13" xfId="0" applyFont="1" applyFill="1" applyBorder="1" applyAlignment="1">
      <alignment horizontal="justify" vertical="center" wrapText="1"/>
    </xf>
    <xf numFmtId="0" fontId="48" fillId="0" borderId="47" xfId="0" applyFont="1" applyFill="1" applyBorder="1" applyAlignment="1">
      <alignment horizontal="justify" vertical="center" wrapText="1"/>
    </xf>
    <xf numFmtId="0" fontId="48" fillId="0" borderId="12" xfId="0" applyFont="1" applyFill="1" applyBorder="1" applyAlignment="1">
      <alignment horizontal="justify" vertical="center" wrapText="1"/>
    </xf>
    <xf numFmtId="0" fontId="48" fillId="0" borderId="12" xfId="0" applyFont="1" applyFill="1" applyBorder="1" applyAlignment="1">
      <alignment horizontal="center" vertical="center" wrapText="1"/>
    </xf>
    <xf numFmtId="180" fontId="48" fillId="0" borderId="54" xfId="0" applyNumberFormat="1" applyFont="1" applyFill="1" applyBorder="1" applyAlignment="1">
      <alignment/>
    </xf>
    <xf numFmtId="0" fontId="48" fillId="0" borderId="11" xfId="0" applyNumberFormat="1" applyFont="1" applyFill="1" applyBorder="1" applyAlignment="1">
      <alignment horizontal="justify" vertical="center" wrapText="1"/>
    </xf>
    <xf numFmtId="0" fontId="48" fillId="0" borderId="55" xfId="0" applyFont="1" applyFill="1" applyBorder="1" applyAlignment="1">
      <alignment horizontal="center" vertical="center" wrapText="1"/>
    </xf>
    <xf numFmtId="180" fontId="48" fillId="0" borderId="12" xfId="0" applyNumberFormat="1" applyFont="1" applyFill="1" applyBorder="1" applyAlignment="1">
      <alignment horizontal="right" vertical="center"/>
    </xf>
    <xf numFmtId="180" fontId="48" fillId="0" borderId="11" xfId="0" applyNumberFormat="1" applyFont="1" applyFill="1" applyBorder="1" applyAlignment="1">
      <alignment vertical="center"/>
    </xf>
    <xf numFmtId="0" fontId="48" fillId="0" borderId="11" xfId="0" applyFont="1" applyFill="1" applyBorder="1" applyAlignment="1">
      <alignment vertical="center" wrapText="1"/>
    </xf>
    <xf numFmtId="0" fontId="48" fillId="0" borderId="32" xfId="0" applyFont="1" applyFill="1" applyBorder="1" applyAlignment="1">
      <alignment/>
    </xf>
    <xf numFmtId="0" fontId="48" fillId="0" borderId="56" xfId="0" applyFont="1" applyFill="1" applyBorder="1" applyAlignment="1">
      <alignment horizontal="justify" vertical="center" wrapText="1"/>
    </xf>
    <xf numFmtId="0" fontId="48" fillId="0" borderId="56" xfId="0" applyFont="1" applyFill="1" applyBorder="1" applyAlignment="1">
      <alignment vertical="center" wrapText="1"/>
    </xf>
    <xf numFmtId="180" fontId="48" fillId="0" borderId="13" xfId="0" applyNumberFormat="1" applyFont="1" applyFill="1" applyBorder="1" applyAlignment="1">
      <alignment/>
    </xf>
    <xf numFmtId="2" fontId="48" fillId="0" borderId="57" xfId="0" applyNumberFormat="1" applyFont="1" applyFill="1" applyBorder="1" applyAlignment="1">
      <alignment/>
    </xf>
    <xf numFmtId="0" fontId="51" fillId="0" borderId="0" xfId="0" applyFont="1" applyFill="1" applyAlignment="1">
      <alignment horizontal="center"/>
    </xf>
    <xf numFmtId="0" fontId="48" fillId="0" borderId="0" xfId="0" applyFont="1" applyFill="1" applyBorder="1" applyAlignment="1">
      <alignment/>
    </xf>
    <xf numFmtId="0" fontId="48" fillId="0" borderId="0" xfId="0" applyFont="1" applyFill="1" applyBorder="1" applyAlignment="1">
      <alignment horizontal="justify" vertical="top" wrapText="1"/>
    </xf>
    <xf numFmtId="0" fontId="48" fillId="0" borderId="58" xfId="0" applyFont="1" applyFill="1" applyBorder="1" applyAlignment="1">
      <alignment/>
    </xf>
    <xf numFmtId="0" fontId="48" fillId="0" borderId="11" xfId="0" applyFont="1" applyFill="1" applyBorder="1" applyAlignment="1">
      <alignment/>
    </xf>
    <xf numFmtId="0" fontId="48" fillId="0" borderId="31" xfId="0" applyFont="1" applyFill="1" applyBorder="1" applyAlignment="1">
      <alignment horizontal="center" vertical="center" wrapText="1"/>
    </xf>
    <xf numFmtId="0" fontId="48" fillId="0" borderId="32"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11" xfId="0" applyFont="1" applyFill="1" applyBorder="1" applyAlignment="1">
      <alignment horizontal="center" wrapText="1"/>
    </xf>
    <xf numFmtId="0" fontId="48" fillId="0" borderId="11" xfId="0" applyFont="1" applyFill="1" applyBorder="1" applyAlignment="1">
      <alignment wrapText="1"/>
    </xf>
    <xf numFmtId="0" fontId="48" fillId="0" borderId="31" xfId="0" applyFont="1" applyFill="1" applyBorder="1" applyAlignment="1">
      <alignment horizontal="center" vertical="top" wrapText="1"/>
    </xf>
    <xf numFmtId="0" fontId="48" fillId="0" borderId="32" xfId="0" applyFont="1" applyFill="1" applyBorder="1" applyAlignment="1">
      <alignment horizontal="center" vertical="top" wrapText="1"/>
    </xf>
    <xf numFmtId="0" fontId="48" fillId="0" borderId="33" xfId="0" applyFont="1" applyFill="1" applyBorder="1" applyAlignment="1">
      <alignment horizontal="center" vertical="top" wrapText="1"/>
    </xf>
    <xf numFmtId="0" fontId="51" fillId="0" borderId="38"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48" fillId="0" borderId="31" xfId="0" applyFont="1" applyFill="1" applyBorder="1" applyAlignment="1">
      <alignment wrapText="1"/>
    </xf>
    <xf numFmtId="0" fontId="48" fillId="0" borderId="33" xfId="0" applyFont="1" applyFill="1" applyBorder="1" applyAlignment="1">
      <alignment wrapText="1"/>
    </xf>
    <xf numFmtId="0" fontId="48" fillId="0" borderId="45" xfId="0" applyFont="1" applyFill="1" applyBorder="1" applyAlignment="1">
      <alignment horizontal="center" vertical="center" wrapText="1"/>
    </xf>
    <xf numFmtId="0" fontId="48" fillId="0" borderId="32" xfId="0" applyFont="1" applyFill="1" applyBorder="1" applyAlignment="1">
      <alignment horizontal="justify" vertical="top" wrapText="1"/>
    </xf>
    <xf numFmtId="0" fontId="48" fillId="0" borderId="33" xfId="0" applyFont="1" applyFill="1" applyBorder="1" applyAlignment="1">
      <alignment horizontal="justify" vertical="top" wrapText="1"/>
    </xf>
    <xf numFmtId="0" fontId="48" fillId="0" borderId="31" xfId="0" applyFont="1" applyFill="1" applyBorder="1" applyAlignment="1">
      <alignment horizontal="justify" vertical="top" wrapText="1"/>
    </xf>
    <xf numFmtId="186" fontId="48" fillId="0" borderId="59" xfId="0" applyNumberFormat="1" applyFont="1" applyFill="1" applyBorder="1" applyAlignment="1">
      <alignment wrapText="1"/>
    </xf>
    <xf numFmtId="186" fontId="48" fillId="0" borderId="60" xfId="0" applyNumberFormat="1" applyFont="1" applyFill="1" applyBorder="1" applyAlignment="1">
      <alignment wrapText="1"/>
    </xf>
    <xf numFmtId="186" fontId="48" fillId="0" borderId="61" xfId="0" applyNumberFormat="1" applyFont="1" applyFill="1" applyBorder="1" applyAlignment="1">
      <alignment wrapText="1"/>
    </xf>
    <xf numFmtId="186" fontId="48" fillId="0" borderId="51" xfId="0" applyNumberFormat="1" applyFont="1" applyFill="1" applyBorder="1" applyAlignment="1">
      <alignment wrapText="1"/>
    </xf>
    <xf numFmtId="0" fontId="48" fillId="0" borderId="32" xfId="0" applyFont="1" applyFill="1" applyBorder="1" applyAlignment="1">
      <alignment wrapText="1"/>
    </xf>
    <xf numFmtId="0" fontId="51" fillId="0" borderId="62"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48" fillId="0" borderId="45" xfId="0" applyFont="1" applyFill="1" applyBorder="1" applyAlignment="1">
      <alignment horizontal="center" vertical="top" wrapText="1"/>
    </xf>
    <xf numFmtId="0" fontId="48" fillId="0" borderId="12" xfId="0" applyFont="1" applyFill="1" applyBorder="1" applyAlignment="1">
      <alignment horizontal="center" vertical="top" wrapText="1"/>
    </xf>
    <xf numFmtId="0" fontId="48" fillId="0" borderId="12" xfId="0" applyFont="1" applyFill="1" applyBorder="1" applyAlignment="1">
      <alignment horizontal="center" vertical="center" wrapText="1"/>
    </xf>
    <xf numFmtId="0" fontId="50" fillId="0" borderId="0" xfId="0" applyFont="1" applyFill="1" applyBorder="1" applyAlignment="1">
      <alignment horizontal="center" wrapText="1"/>
    </xf>
    <xf numFmtId="0" fontId="48" fillId="0" borderId="0" xfId="0" applyFont="1" applyFill="1" applyAlignment="1">
      <alignment horizontal="center" wrapText="1"/>
    </xf>
    <xf numFmtId="0" fontId="48" fillId="0" borderId="31" xfId="0" applyFont="1" applyFill="1" applyBorder="1" applyAlignment="1">
      <alignment horizontal="justify" vertical="center" wrapText="1"/>
    </xf>
    <xf numFmtId="0" fontId="48" fillId="0" borderId="32" xfId="0" applyFont="1" applyFill="1" applyBorder="1" applyAlignment="1">
      <alignment horizontal="justify" vertical="center" wrapText="1"/>
    </xf>
    <xf numFmtId="0" fontId="48" fillId="0" borderId="33" xfId="0" applyFont="1" applyFill="1" applyBorder="1" applyAlignment="1">
      <alignment horizontal="justify" vertical="center" wrapText="1"/>
    </xf>
    <xf numFmtId="0" fontId="48" fillId="0" borderId="31" xfId="0" applyFont="1" applyFill="1" applyBorder="1" applyAlignment="1">
      <alignment horizontal="left" vertical="center" wrapText="1"/>
    </xf>
    <xf numFmtId="0" fontId="48" fillId="0" borderId="32" xfId="0" applyFont="1" applyFill="1" applyBorder="1" applyAlignment="1">
      <alignment horizontal="left" vertical="center" wrapText="1"/>
    </xf>
    <xf numFmtId="0" fontId="48" fillId="0" borderId="33" xfId="0" applyFont="1" applyFill="1" applyBorder="1" applyAlignment="1">
      <alignment horizontal="left" vertical="center" wrapText="1"/>
    </xf>
    <xf numFmtId="14" fontId="48" fillId="0" borderId="61" xfId="0" applyNumberFormat="1" applyFont="1" applyFill="1" applyBorder="1" applyAlignment="1">
      <alignment horizontal="center" vertical="center" wrapText="1"/>
    </xf>
    <xf numFmtId="0" fontId="48" fillId="0" borderId="52" xfId="0" applyFont="1" applyFill="1" applyBorder="1" applyAlignment="1">
      <alignment horizontal="center" vertical="center" wrapText="1"/>
    </xf>
    <xf numFmtId="0" fontId="48" fillId="0" borderId="50" xfId="0" applyFont="1" applyFill="1" applyBorder="1" applyAlignment="1">
      <alignment horizontal="center" vertical="center" wrapText="1"/>
    </xf>
    <xf numFmtId="10" fontId="48" fillId="0" borderId="31" xfId="0" applyNumberFormat="1" applyFont="1" applyFill="1" applyBorder="1" applyAlignment="1">
      <alignment horizontal="center" vertical="center" wrapText="1"/>
    </xf>
    <xf numFmtId="10" fontId="48" fillId="0" borderId="32" xfId="0" applyNumberFormat="1" applyFont="1" applyFill="1" applyBorder="1" applyAlignment="1">
      <alignment horizontal="center" vertical="center" wrapText="1"/>
    </xf>
    <xf numFmtId="10" fontId="48" fillId="0" borderId="12" xfId="0" applyNumberFormat="1" applyFont="1" applyFill="1" applyBorder="1" applyAlignment="1">
      <alignment horizontal="center" vertical="center" wrapText="1"/>
    </xf>
    <xf numFmtId="14" fontId="48" fillId="0" borderId="31" xfId="0" applyNumberFormat="1" applyFont="1" applyFill="1" applyBorder="1" applyAlignment="1">
      <alignment horizontal="center" vertical="center" wrapText="1"/>
    </xf>
    <xf numFmtId="15" fontId="50" fillId="0" borderId="16" xfId="0" applyNumberFormat="1" applyFont="1" applyFill="1" applyBorder="1" applyAlignment="1">
      <alignment horizontal="center" wrapText="1"/>
    </xf>
    <xf numFmtId="0" fontId="48" fillId="0" borderId="17" xfId="0" applyFont="1" applyFill="1" applyBorder="1" applyAlignment="1">
      <alignment horizontal="center" wrapText="1"/>
    </xf>
    <xf numFmtId="0" fontId="48" fillId="0" borderId="31" xfId="0" applyFont="1" applyFill="1" applyBorder="1" applyAlignment="1">
      <alignment vertical="center" wrapText="1"/>
    </xf>
    <xf numFmtId="0" fontId="48" fillId="0" borderId="33" xfId="0" applyFont="1" applyFill="1" applyBorder="1" applyAlignment="1">
      <alignment vertical="center" wrapText="1"/>
    </xf>
    <xf numFmtId="0" fontId="48" fillId="0" borderId="32" xfId="0" applyFont="1" applyFill="1" applyBorder="1" applyAlignment="1">
      <alignment vertical="top" wrapText="1"/>
    </xf>
    <xf numFmtId="0" fontId="48" fillId="0" borderId="33" xfId="0" applyFont="1" applyFill="1" applyBorder="1" applyAlignment="1">
      <alignment vertical="top" wrapText="1"/>
    </xf>
    <xf numFmtId="0" fontId="48" fillId="0" borderId="11" xfId="0" applyFont="1" applyFill="1" applyBorder="1" applyAlignment="1">
      <alignment horizontal="justify" vertical="top" wrapText="1"/>
    </xf>
    <xf numFmtId="0" fontId="48" fillId="0" borderId="13" xfId="0" applyFont="1" applyFill="1" applyBorder="1" applyAlignment="1">
      <alignment horizontal="justify" vertical="top" wrapText="1"/>
    </xf>
    <xf numFmtId="0" fontId="48" fillId="0" borderId="47" xfId="0" applyFont="1" applyFill="1" applyBorder="1" applyAlignment="1">
      <alignment horizontal="justify" vertical="top" wrapText="1"/>
    </xf>
    <xf numFmtId="186" fontId="48" fillId="0" borderId="52" xfId="0" applyNumberFormat="1" applyFont="1" applyFill="1" applyBorder="1" applyAlignment="1">
      <alignment vertical="top" wrapText="1"/>
    </xf>
    <xf numFmtId="186" fontId="48" fillId="0" borderId="51" xfId="0" applyNumberFormat="1" applyFont="1" applyFill="1" applyBorder="1" applyAlignment="1">
      <alignment vertical="top" wrapText="1"/>
    </xf>
    <xf numFmtId="14" fontId="48" fillId="0" borderId="32" xfId="0" applyNumberFormat="1" applyFont="1" applyFill="1" applyBorder="1" applyAlignment="1">
      <alignment vertical="top" wrapText="1"/>
    </xf>
    <xf numFmtId="14" fontId="48" fillId="0" borderId="31" xfId="0" applyNumberFormat="1" applyFont="1" applyFill="1" applyBorder="1" applyAlignment="1">
      <alignment wrapText="1"/>
    </xf>
    <xf numFmtId="0" fontId="48" fillId="0" borderId="31" xfId="0" applyFont="1" applyFill="1" applyBorder="1" applyAlignment="1">
      <alignment horizontal="center" wrapText="1"/>
    </xf>
    <xf numFmtId="0" fontId="48" fillId="0" borderId="33" xfId="0" applyFont="1" applyFill="1" applyBorder="1" applyAlignment="1">
      <alignment horizontal="center" wrapText="1"/>
    </xf>
    <xf numFmtId="14" fontId="48" fillId="0" borderId="32" xfId="0" applyNumberFormat="1" applyFont="1" applyFill="1" applyBorder="1" applyAlignment="1">
      <alignment wrapText="1"/>
    </xf>
    <xf numFmtId="186" fontId="48" fillId="0" borderId="52" xfId="0" applyNumberFormat="1" applyFont="1" applyFill="1" applyBorder="1" applyAlignment="1">
      <alignment wrapText="1"/>
    </xf>
    <xf numFmtId="0" fontId="48" fillId="0" borderId="0" xfId="0" applyFont="1" applyFill="1" applyAlignment="1">
      <alignment horizontal="left"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1" fillId="0" borderId="0" xfId="0" applyFont="1" applyAlignment="1">
      <alignment wrapText="1"/>
    </xf>
    <xf numFmtId="0" fontId="0" fillId="0" borderId="0" xfId="0" applyAlignment="1">
      <alignment wrapText="1"/>
    </xf>
    <xf numFmtId="0" fontId="3" fillId="0" borderId="0" xfId="0" applyFont="1" applyBorder="1" applyAlignment="1">
      <alignment horizontal="center" wrapText="1"/>
    </xf>
    <xf numFmtId="0" fontId="3" fillId="0" borderId="22" xfId="0" applyFont="1" applyBorder="1" applyAlignment="1">
      <alignment horizontal="center" wrapText="1"/>
    </xf>
    <xf numFmtId="15" fontId="3" fillId="37" borderId="16" xfId="0" applyNumberFormat="1" applyFont="1" applyFill="1" applyBorder="1" applyAlignment="1">
      <alignment horizontal="center" wrapText="1"/>
    </xf>
    <xf numFmtId="0" fontId="0" fillId="37" borderId="17"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4"/>
  <sheetViews>
    <sheetView tabSelected="1" zoomScale="68" zoomScaleNormal="68" zoomScalePageLayoutView="0" workbookViewId="0" topLeftCell="A9">
      <pane ySplit="1" topLeftCell="A36" activePane="bottomLeft" state="frozen"/>
      <selection pane="topLeft" activeCell="A9" sqref="A9"/>
      <selection pane="bottomLeft" activeCell="A36" sqref="A36:A37"/>
    </sheetView>
  </sheetViews>
  <sheetFormatPr defaultColWidth="11.421875" defaultRowHeight="12.75"/>
  <cols>
    <col min="1" max="1" width="5.7109375" style="78" customWidth="1"/>
    <col min="2" max="2" width="12.421875" style="79" customWidth="1"/>
    <col min="3" max="3" width="6.7109375" style="79" customWidth="1"/>
    <col min="4" max="4" width="21.57421875" style="79" customWidth="1"/>
    <col min="5" max="5" width="22.00390625" style="79" customWidth="1"/>
    <col min="6" max="6" width="22.421875" style="79" customWidth="1"/>
    <col min="7" max="7" width="16.421875" style="79" customWidth="1"/>
    <col min="8" max="8" width="12.7109375" style="79" customWidth="1"/>
    <col min="9" max="9" width="15.140625" style="79" customWidth="1"/>
    <col min="10" max="11" width="13.57421875" style="79" customWidth="1"/>
    <col min="12" max="12" width="11.421875" style="79" customWidth="1"/>
    <col min="13" max="13" width="12.8515625" style="79" customWidth="1"/>
    <col min="14" max="14" width="12.57421875" style="79" customWidth="1"/>
    <col min="15" max="15" width="22.7109375" style="79" customWidth="1"/>
    <col min="16" max="16384" width="11.421875" style="79" customWidth="1"/>
  </cols>
  <sheetData>
    <row r="1" spans="3:14" ht="12.75" customHeight="1">
      <c r="C1" s="80"/>
      <c r="D1" s="81" t="s">
        <v>94</v>
      </c>
      <c r="E1" s="81"/>
      <c r="F1" s="81"/>
      <c r="G1" s="82"/>
      <c r="H1" s="82"/>
      <c r="I1" s="82"/>
      <c r="J1" s="82"/>
      <c r="K1" s="82"/>
      <c r="L1" s="82"/>
      <c r="M1" s="82"/>
      <c r="N1" s="82"/>
    </row>
    <row r="2" spans="3:14" ht="12" customHeight="1">
      <c r="C2" s="80"/>
      <c r="D2" s="196" t="s">
        <v>13</v>
      </c>
      <c r="E2" s="196"/>
      <c r="F2" s="196"/>
      <c r="G2" s="197"/>
      <c r="H2" s="197"/>
      <c r="I2" s="197"/>
      <c r="J2" s="197"/>
      <c r="K2" s="197"/>
      <c r="L2" s="197"/>
      <c r="M2" s="197"/>
      <c r="N2" s="197"/>
    </row>
    <row r="3" spans="3:14" ht="15">
      <c r="C3" s="80"/>
      <c r="D3" s="81" t="s">
        <v>7</v>
      </c>
      <c r="E3" s="81"/>
      <c r="F3" s="81"/>
      <c r="G3" s="82"/>
      <c r="H3" s="82"/>
      <c r="I3" s="82"/>
      <c r="J3" s="82"/>
      <c r="K3" s="82"/>
      <c r="L3" s="82"/>
      <c r="M3" s="82"/>
      <c r="N3" s="82"/>
    </row>
    <row r="4" spans="2:14" ht="15">
      <c r="B4" s="83" t="s">
        <v>45</v>
      </c>
      <c r="C4" s="80"/>
      <c r="E4" s="83"/>
      <c r="F4" s="83"/>
      <c r="G4" s="80"/>
      <c r="H4" s="80"/>
      <c r="I4" s="80"/>
      <c r="J4" s="80"/>
      <c r="K4" s="80"/>
      <c r="L4" s="80"/>
      <c r="M4" s="80"/>
      <c r="N4" s="80"/>
    </row>
    <row r="5" spans="2:14" ht="15">
      <c r="B5" s="83" t="s">
        <v>95</v>
      </c>
      <c r="C5" s="80"/>
      <c r="E5" s="83"/>
      <c r="F5" s="83"/>
      <c r="G5" s="80"/>
      <c r="H5" s="80"/>
      <c r="I5" s="80"/>
      <c r="J5" s="80"/>
      <c r="K5" s="80"/>
      <c r="L5" s="80"/>
      <c r="M5" s="80"/>
      <c r="N5" s="80"/>
    </row>
    <row r="6" spans="2:14" ht="15.75" thickBot="1">
      <c r="B6" s="83" t="s">
        <v>46</v>
      </c>
      <c r="C6" s="80"/>
      <c r="E6" s="83"/>
      <c r="F6" s="83"/>
      <c r="G6" s="80"/>
      <c r="H6" s="80"/>
      <c r="I6" s="80"/>
      <c r="J6" s="80"/>
      <c r="K6" s="80"/>
      <c r="L6" s="80"/>
      <c r="M6" s="80"/>
      <c r="N6" s="80"/>
    </row>
    <row r="7" spans="3:14" ht="12.75" customHeight="1" hidden="1" thickBot="1">
      <c r="C7" s="80"/>
      <c r="D7" s="196" t="s">
        <v>11</v>
      </c>
      <c r="E7" s="196"/>
      <c r="F7" s="196"/>
      <c r="G7" s="196"/>
      <c r="H7" s="196"/>
      <c r="I7" s="196"/>
      <c r="J7" s="196"/>
      <c r="K7" s="196"/>
      <c r="L7" s="196"/>
      <c r="M7" s="196"/>
      <c r="N7" s="196"/>
    </row>
    <row r="8" spans="3:14" ht="13.5" customHeight="1" hidden="1" thickBot="1">
      <c r="C8" s="80"/>
      <c r="D8" s="196" t="s">
        <v>14</v>
      </c>
      <c r="E8" s="196"/>
      <c r="F8" s="196"/>
      <c r="G8" s="196"/>
      <c r="H8" s="211">
        <v>40186</v>
      </c>
      <c r="I8" s="212"/>
      <c r="J8" s="84"/>
      <c r="K8" s="84"/>
      <c r="L8" s="84"/>
      <c r="M8" s="84"/>
      <c r="N8" s="84"/>
    </row>
    <row r="9" spans="1:14" s="92" customFormat="1" ht="51.75" thickBot="1">
      <c r="A9" s="85"/>
      <c r="B9" s="86" t="s">
        <v>38</v>
      </c>
      <c r="C9" s="87" t="s">
        <v>0</v>
      </c>
      <c r="D9" s="88" t="s">
        <v>233</v>
      </c>
      <c r="E9" s="88" t="s">
        <v>36</v>
      </c>
      <c r="F9" s="88" t="s">
        <v>37</v>
      </c>
      <c r="G9" s="86" t="s">
        <v>1</v>
      </c>
      <c r="H9" s="89" t="s">
        <v>2</v>
      </c>
      <c r="I9" s="88" t="s">
        <v>16</v>
      </c>
      <c r="J9" s="88" t="s">
        <v>4</v>
      </c>
      <c r="K9" s="88" t="s">
        <v>17</v>
      </c>
      <c r="L9" s="88" t="s">
        <v>3</v>
      </c>
      <c r="M9" s="90" t="s">
        <v>5</v>
      </c>
      <c r="N9" s="91" t="s">
        <v>23</v>
      </c>
    </row>
    <row r="10" spans="1:14" ht="294.75" customHeight="1" thickBot="1">
      <c r="A10" s="93" t="s">
        <v>224</v>
      </c>
      <c r="B10" s="176">
        <v>1</v>
      </c>
      <c r="C10" s="198"/>
      <c r="D10" s="184" t="s">
        <v>47</v>
      </c>
      <c r="E10" s="184" t="s">
        <v>64</v>
      </c>
      <c r="F10" s="184" t="s">
        <v>65</v>
      </c>
      <c r="G10" s="179" t="s">
        <v>96</v>
      </c>
      <c r="H10" s="201" t="s">
        <v>97</v>
      </c>
      <c r="I10" s="179" t="s">
        <v>98</v>
      </c>
      <c r="J10" s="168">
        <v>11</v>
      </c>
      <c r="K10" s="207" t="s">
        <v>110</v>
      </c>
      <c r="L10" s="210">
        <v>40186</v>
      </c>
      <c r="M10" s="204">
        <v>40543</v>
      </c>
      <c r="N10" s="94">
        <f aca="true" t="shared" si="0" ref="N10:N25">(+M10-L10)/7</f>
        <v>51</v>
      </c>
    </row>
    <row r="11" spans="1:14" ht="63.75" customHeight="1" hidden="1" thickBot="1">
      <c r="A11" s="95"/>
      <c r="B11" s="177"/>
      <c r="C11" s="199"/>
      <c r="D11" s="182"/>
      <c r="E11" s="182"/>
      <c r="F11" s="182"/>
      <c r="G11" s="189"/>
      <c r="H11" s="202"/>
      <c r="I11" s="189"/>
      <c r="J11" s="169"/>
      <c r="K11" s="208"/>
      <c r="L11" s="169"/>
      <c r="M11" s="205"/>
      <c r="N11" s="96">
        <f t="shared" si="0"/>
        <v>0</v>
      </c>
    </row>
    <row r="12" spans="1:14" ht="81.75" customHeight="1" hidden="1" thickBot="1">
      <c r="A12" s="95"/>
      <c r="B12" s="177"/>
      <c r="C12" s="199"/>
      <c r="D12" s="182"/>
      <c r="E12" s="182"/>
      <c r="F12" s="182"/>
      <c r="G12" s="189"/>
      <c r="H12" s="202"/>
      <c r="I12" s="189"/>
      <c r="J12" s="195"/>
      <c r="K12" s="209"/>
      <c r="L12" s="195"/>
      <c r="M12" s="206"/>
      <c r="N12" s="96">
        <f t="shared" si="0"/>
        <v>0</v>
      </c>
    </row>
    <row r="13" spans="1:14" ht="21.75" customHeight="1" hidden="1" thickBot="1">
      <c r="A13" s="95"/>
      <c r="B13" s="178"/>
      <c r="C13" s="200"/>
      <c r="D13" s="183"/>
      <c r="E13" s="183"/>
      <c r="F13" s="183"/>
      <c r="G13" s="180"/>
      <c r="H13" s="203"/>
      <c r="I13" s="180"/>
      <c r="J13" s="97"/>
      <c r="K13" s="97"/>
      <c r="L13" s="98"/>
      <c r="M13" s="99"/>
      <c r="N13" s="96">
        <f t="shared" si="0"/>
        <v>0</v>
      </c>
    </row>
    <row r="14" spans="1:14" ht="12.75" customHeight="1">
      <c r="A14" s="95"/>
      <c r="B14" s="176">
        <v>2</v>
      </c>
      <c r="C14" s="198"/>
      <c r="D14" s="184" t="s">
        <v>48</v>
      </c>
      <c r="E14" s="184" t="s">
        <v>66</v>
      </c>
      <c r="F14" s="184" t="s">
        <v>67</v>
      </c>
      <c r="G14" s="179" t="s">
        <v>203</v>
      </c>
      <c r="H14" s="179" t="s">
        <v>204</v>
      </c>
      <c r="I14" s="179" t="s">
        <v>205</v>
      </c>
      <c r="J14" s="179">
        <v>1</v>
      </c>
      <c r="K14" s="179">
        <v>1</v>
      </c>
      <c r="L14" s="223">
        <v>40186</v>
      </c>
      <c r="M14" s="187">
        <v>40543</v>
      </c>
      <c r="N14" s="96">
        <f t="shared" si="0"/>
        <v>51</v>
      </c>
    </row>
    <row r="15" spans="1:14" ht="195.75" customHeight="1" thickBot="1">
      <c r="A15" s="93" t="s">
        <v>225</v>
      </c>
      <c r="B15" s="178"/>
      <c r="C15" s="200"/>
      <c r="D15" s="183"/>
      <c r="E15" s="183"/>
      <c r="F15" s="183"/>
      <c r="G15" s="180"/>
      <c r="H15" s="180"/>
      <c r="I15" s="180"/>
      <c r="J15" s="180"/>
      <c r="K15" s="180"/>
      <c r="L15" s="180">
        <v>40186</v>
      </c>
      <c r="M15" s="188"/>
      <c r="N15" s="100">
        <f t="shared" si="0"/>
        <v>-5740.857142857143</v>
      </c>
    </row>
    <row r="16" spans="1:14" ht="12.75" customHeight="1" thickBot="1">
      <c r="A16" s="95"/>
      <c r="B16" s="176">
        <v>3</v>
      </c>
      <c r="C16" s="198"/>
      <c r="D16" s="184" t="s">
        <v>49</v>
      </c>
      <c r="E16" s="184" t="s">
        <v>68</v>
      </c>
      <c r="F16" s="184" t="s">
        <v>69</v>
      </c>
      <c r="G16" s="213" t="s">
        <v>206</v>
      </c>
      <c r="H16" s="213" t="s">
        <v>207</v>
      </c>
      <c r="I16" s="213" t="s">
        <v>208</v>
      </c>
      <c r="J16" s="168">
        <v>1</v>
      </c>
      <c r="K16" s="168" t="s">
        <v>209</v>
      </c>
      <c r="L16" s="223">
        <v>40186</v>
      </c>
      <c r="M16" s="185">
        <v>40543</v>
      </c>
      <c r="N16" s="96">
        <f t="shared" si="0"/>
        <v>51</v>
      </c>
    </row>
    <row r="17" spans="1:14" ht="213" customHeight="1" thickBot="1">
      <c r="A17" s="93" t="s">
        <v>211</v>
      </c>
      <c r="B17" s="177"/>
      <c r="C17" s="199"/>
      <c r="D17" s="182"/>
      <c r="E17" s="182"/>
      <c r="F17" s="182"/>
      <c r="G17" s="214"/>
      <c r="H17" s="213"/>
      <c r="I17" s="213"/>
      <c r="J17" s="170"/>
      <c r="K17" s="170"/>
      <c r="L17" s="180">
        <v>40186</v>
      </c>
      <c r="M17" s="186"/>
      <c r="N17" s="96">
        <f t="shared" si="0"/>
        <v>-5740.857142857143</v>
      </c>
    </row>
    <row r="18" spans="1:14" ht="270.75" customHeight="1">
      <c r="A18" s="93" t="s">
        <v>211</v>
      </c>
      <c r="B18" s="101">
        <v>4</v>
      </c>
      <c r="C18" s="102"/>
      <c r="D18" s="103" t="s">
        <v>50</v>
      </c>
      <c r="E18" s="103" t="s">
        <v>70</v>
      </c>
      <c r="F18" s="103" t="s">
        <v>71</v>
      </c>
      <c r="G18" s="104" t="s">
        <v>113</v>
      </c>
      <c r="H18" s="104" t="s">
        <v>210</v>
      </c>
      <c r="I18" s="104" t="s">
        <v>132</v>
      </c>
      <c r="J18" s="105">
        <v>1</v>
      </c>
      <c r="K18" s="105" t="s">
        <v>133</v>
      </c>
      <c r="L18" s="106">
        <v>40186</v>
      </c>
      <c r="M18" s="106">
        <v>40543</v>
      </c>
      <c r="N18" s="96">
        <f>(+M18-L18)/7</f>
        <v>51</v>
      </c>
    </row>
    <row r="19" spans="1:14" ht="184.5" customHeight="1">
      <c r="A19" s="171" t="s">
        <v>211</v>
      </c>
      <c r="B19" s="177">
        <v>5</v>
      </c>
      <c r="C19" s="181"/>
      <c r="D19" s="181" t="s">
        <v>51</v>
      </c>
      <c r="E19" s="181" t="s">
        <v>72</v>
      </c>
      <c r="F19" s="181" t="s">
        <v>73</v>
      </c>
      <c r="G19" s="103" t="s">
        <v>163</v>
      </c>
      <c r="H19" s="103" t="s">
        <v>164</v>
      </c>
      <c r="I19" s="103" t="s">
        <v>165</v>
      </c>
      <c r="J19" s="107">
        <v>1</v>
      </c>
      <c r="K19" s="107" t="s">
        <v>166</v>
      </c>
      <c r="L19" s="108">
        <v>40186</v>
      </c>
      <c r="M19" s="108">
        <v>40268</v>
      </c>
      <c r="N19" s="100">
        <f t="shared" si="0"/>
        <v>11.714285714285714</v>
      </c>
    </row>
    <row r="20" spans="1:14" ht="242.25" customHeight="1">
      <c r="A20" s="171"/>
      <c r="B20" s="177"/>
      <c r="C20" s="169"/>
      <c r="D20" s="169"/>
      <c r="E20" s="169"/>
      <c r="F20" s="169"/>
      <c r="G20" s="103" t="s">
        <v>167</v>
      </c>
      <c r="H20" s="93"/>
      <c r="I20" s="103" t="s">
        <v>168</v>
      </c>
      <c r="J20" s="107">
        <v>1</v>
      </c>
      <c r="K20" s="107" t="s">
        <v>169</v>
      </c>
      <c r="L20" s="108">
        <v>40269</v>
      </c>
      <c r="M20" s="108">
        <v>40277</v>
      </c>
      <c r="N20" s="100">
        <f t="shared" si="0"/>
        <v>1.1428571428571428</v>
      </c>
    </row>
    <row r="21" spans="1:14" ht="175.5" customHeight="1">
      <c r="A21" s="171"/>
      <c r="B21" s="177"/>
      <c r="C21" s="169"/>
      <c r="D21" s="169"/>
      <c r="E21" s="169"/>
      <c r="F21" s="169"/>
      <c r="G21" s="103" t="s">
        <v>170</v>
      </c>
      <c r="H21" s="93"/>
      <c r="I21" s="103" t="s">
        <v>171</v>
      </c>
      <c r="J21" s="107">
        <v>1</v>
      </c>
      <c r="K21" s="107" t="s">
        <v>133</v>
      </c>
      <c r="L21" s="108">
        <v>40280</v>
      </c>
      <c r="M21" s="108">
        <v>40340</v>
      </c>
      <c r="N21" s="100">
        <f t="shared" si="0"/>
        <v>8.571428571428571</v>
      </c>
    </row>
    <row r="22" spans="1:15" ht="87.75" customHeight="1" thickBot="1">
      <c r="A22" s="171"/>
      <c r="B22" s="177"/>
      <c r="C22" s="169"/>
      <c r="D22" s="169"/>
      <c r="E22" s="169"/>
      <c r="F22" s="169"/>
      <c r="G22" s="109" t="s">
        <v>172</v>
      </c>
      <c r="H22" s="110"/>
      <c r="I22" s="109" t="s">
        <v>173</v>
      </c>
      <c r="J22" s="111">
        <v>1</v>
      </c>
      <c r="K22" s="111" t="s">
        <v>133</v>
      </c>
      <c r="L22" s="112">
        <v>40340</v>
      </c>
      <c r="M22" s="112">
        <v>40431</v>
      </c>
      <c r="N22" s="113">
        <f t="shared" si="0"/>
        <v>13</v>
      </c>
      <c r="O22" s="114"/>
    </row>
    <row r="23" spans="1:14" ht="142.5" customHeight="1">
      <c r="A23" s="172" t="s">
        <v>211</v>
      </c>
      <c r="B23" s="176">
        <v>6</v>
      </c>
      <c r="C23" s="168"/>
      <c r="D23" s="173" t="s">
        <v>52</v>
      </c>
      <c r="E23" s="173" t="s">
        <v>74</v>
      </c>
      <c r="F23" s="173" t="s">
        <v>75</v>
      </c>
      <c r="G23" s="115" t="s">
        <v>174</v>
      </c>
      <c r="H23" s="116" t="s">
        <v>213</v>
      </c>
      <c r="I23" s="115" t="s">
        <v>212</v>
      </c>
      <c r="J23" s="117">
        <v>1</v>
      </c>
      <c r="K23" s="117" t="s">
        <v>179</v>
      </c>
      <c r="L23" s="118">
        <v>40186</v>
      </c>
      <c r="M23" s="118">
        <v>40268</v>
      </c>
      <c r="N23" s="119">
        <f t="shared" si="0"/>
        <v>11.714285714285714</v>
      </c>
    </row>
    <row r="24" spans="1:14" ht="153" customHeight="1">
      <c r="A24" s="172"/>
      <c r="B24" s="177"/>
      <c r="C24" s="169"/>
      <c r="D24" s="174"/>
      <c r="E24" s="174"/>
      <c r="F24" s="174"/>
      <c r="G24" s="120" t="s">
        <v>175</v>
      </c>
      <c r="H24" s="93"/>
      <c r="I24" s="120" t="s">
        <v>178</v>
      </c>
      <c r="J24" s="107">
        <v>1</v>
      </c>
      <c r="K24" s="107" t="s">
        <v>180</v>
      </c>
      <c r="L24" s="112">
        <v>40268</v>
      </c>
      <c r="M24" s="112">
        <v>40275</v>
      </c>
      <c r="N24" s="113">
        <f t="shared" si="0"/>
        <v>1</v>
      </c>
    </row>
    <row r="25" spans="1:14" ht="105" customHeight="1" thickBot="1">
      <c r="A25" s="172"/>
      <c r="B25" s="178"/>
      <c r="C25" s="170"/>
      <c r="D25" s="175"/>
      <c r="E25" s="175"/>
      <c r="F25" s="175"/>
      <c r="G25" s="121" t="s">
        <v>176</v>
      </c>
      <c r="H25" s="122"/>
      <c r="I25" s="123" t="s">
        <v>173</v>
      </c>
      <c r="J25" s="124">
        <v>1</v>
      </c>
      <c r="K25" s="107" t="s">
        <v>133</v>
      </c>
      <c r="L25" s="125">
        <v>40275</v>
      </c>
      <c r="M25" s="125">
        <v>40365</v>
      </c>
      <c r="N25" s="126">
        <f t="shared" si="0"/>
        <v>12.857142857142858</v>
      </c>
    </row>
    <row r="26" spans="1:14" ht="228" customHeight="1">
      <c r="A26" s="172" t="s">
        <v>226</v>
      </c>
      <c r="B26" s="177">
        <v>7</v>
      </c>
      <c r="C26" s="199"/>
      <c r="D26" s="182" t="s">
        <v>53</v>
      </c>
      <c r="E26" s="182" t="s">
        <v>70</v>
      </c>
      <c r="F26" s="182" t="s">
        <v>71</v>
      </c>
      <c r="G26" s="189" t="s">
        <v>153</v>
      </c>
      <c r="H26" s="189" t="s">
        <v>154</v>
      </c>
      <c r="I26" s="189" t="s">
        <v>155</v>
      </c>
      <c r="J26" s="224">
        <v>1</v>
      </c>
      <c r="K26" s="189" t="s">
        <v>156</v>
      </c>
      <c r="L26" s="226">
        <v>40186</v>
      </c>
      <c r="M26" s="227">
        <v>40543</v>
      </c>
      <c r="N26" s="127">
        <f>(+M26-L26)/7</f>
        <v>51</v>
      </c>
    </row>
    <row r="27" spans="1:14" ht="128.25" customHeight="1" thickBot="1">
      <c r="A27" s="172"/>
      <c r="B27" s="178"/>
      <c r="C27" s="200"/>
      <c r="D27" s="183"/>
      <c r="E27" s="183"/>
      <c r="F27" s="183"/>
      <c r="G27" s="180"/>
      <c r="H27" s="180"/>
      <c r="I27" s="180"/>
      <c r="J27" s="225"/>
      <c r="K27" s="180"/>
      <c r="L27" s="180">
        <v>40186</v>
      </c>
      <c r="M27" s="188"/>
      <c r="N27" s="96"/>
    </row>
    <row r="28" spans="1:14" ht="140.25" customHeight="1" thickBot="1">
      <c r="A28" s="93" t="s">
        <v>211</v>
      </c>
      <c r="B28" s="176">
        <v>8</v>
      </c>
      <c r="C28" s="128"/>
      <c r="D28" s="129" t="s">
        <v>83</v>
      </c>
      <c r="E28" s="184" t="s">
        <v>76</v>
      </c>
      <c r="F28" s="184" t="s">
        <v>77</v>
      </c>
      <c r="G28" s="168" t="s">
        <v>214</v>
      </c>
      <c r="H28" s="179" t="s">
        <v>215</v>
      </c>
      <c r="I28" s="130" t="s">
        <v>216</v>
      </c>
      <c r="J28" s="130">
        <v>1</v>
      </c>
      <c r="K28" s="116" t="s">
        <v>217</v>
      </c>
      <c r="L28" s="131">
        <v>40186</v>
      </c>
      <c r="M28" s="185">
        <v>40359</v>
      </c>
      <c r="N28" s="127">
        <f>(+M28-L28)/7</f>
        <v>24.714285714285715</v>
      </c>
    </row>
    <row r="29" spans="1:14" ht="1.5" customHeight="1" hidden="1" thickBot="1">
      <c r="A29" s="95"/>
      <c r="B29" s="177"/>
      <c r="C29" s="132"/>
      <c r="D29" s="133"/>
      <c r="E29" s="182"/>
      <c r="F29" s="182"/>
      <c r="G29" s="169"/>
      <c r="H29" s="189"/>
      <c r="I29" s="134"/>
      <c r="J29" s="134"/>
      <c r="K29" s="134"/>
      <c r="L29" s="131"/>
      <c r="M29" s="186"/>
      <c r="N29" s="96"/>
    </row>
    <row r="30" spans="1:14" ht="18" customHeight="1" hidden="1" thickBot="1">
      <c r="A30" s="95"/>
      <c r="B30" s="177"/>
      <c r="C30" s="132"/>
      <c r="D30" s="133"/>
      <c r="E30" s="133"/>
      <c r="F30" s="133"/>
      <c r="G30" s="169"/>
      <c r="H30" s="189"/>
      <c r="I30" s="134"/>
      <c r="J30" s="134"/>
      <c r="K30" s="134"/>
      <c r="L30" s="131"/>
      <c r="M30" s="135"/>
      <c r="N30" s="96"/>
    </row>
    <row r="31" spans="1:14" ht="18" customHeight="1" hidden="1" thickBot="1">
      <c r="A31" s="95"/>
      <c r="B31" s="178"/>
      <c r="C31" s="136"/>
      <c r="D31" s="137"/>
      <c r="E31" s="137"/>
      <c r="F31" s="137"/>
      <c r="G31" s="170"/>
      <c r="H31" s="180"/>
      <c r="I31" s="138"/>
      <c r="J31" s="138"/>
      <c r="K31" s="138"/>
      <c r="L31" s="139"/>
      <c r="M31" s="140"/>
      <c r="N31" s="96"/>
    </row>
    <row r="32" spans="1:14" ht="127.5" customHeight="1" thickBot="1">
      <c r="A32" s="93" t="s">
        <v>226</v>
      </c>
      <c r="B32" s="176">
        <v>9</v>
      </c>
      <c r="C32" s="128"/>
      <c r="D32" s="129" t="s">
        <v>157</v>
      </c>
      <c r="E32" s="184" t="s">
        <v>78</v>
      </c>
      <c r="F32" s="184" t="s">
        <v>77</v>
      </c>
      <c r="G32" s="179" t="s">
        <v>153</v>
      </c>
      <c r="H32" s="179" t="s">
        <v>154</v>
      </c>
      <c r="I32" s="179" t="s">
        <v>155</v>
      </c>
      <c r="J32" s="179">
        <v>1</v>
      </c>
      <c r="K32" s="179" t="s">
        <v>156</v>
      </c>
      <c r="L32" s="131">
        <v>40186</v>
      </c>
      <c r="M32" s="187">
        <v>40543</v>
      </c>
      <c r="N32" s="127">
        <f>(+M32-L32)/7</f>
        <v>51</v>
      </c>
    </row>
    <row r="33" spans="1:14" ht="8.25" customHeight="1" hidden="1" thickBot="1">
      <c r="A33" s="95"/>
      <c r="B33" s="177"/>
      <c r="C33" s="132"/>
      <c r="D33" s="133"/>
      <c r="E33" s="182"/>
      <c r="F33" s="182"/>
      <c r="G33" s="180"/>
      <c r="H33" s="180"/>
      <c r="I33" s="180"/>
      <c r="J33" s="180"/>
      <c r="K33" s="180"/>
      <c r="L33" s="131"/>
      <c r="M33" s="188"/>
      <c r="N33" s="96"/>
    </row>
    <row r="34" spans="1:14" ht="18" customHeight="1" hidden="1" thickBot="1">
      <c r="A34" s="95"/>
      <c r="B34" s="177"/>
      <c r="C34" s="132"/>
      <c r="D34" s="133"/>
      <c r="E34" s="133"/>
      <c r="F34" s="133"/>
      <c r="G34" s="179" t="s">
        <v>153</v>
      </c>
      <c r="H34" s="179" t="s">
        <v>154</v>
      </c>
      <c r="I34" s="179" t="s">
        <v>155</v>
      </c>
      <c r="J34" s="179">
        <v>1</v>
      </c>
      <c r="K34" s="179" t="s">
        <v>156</v>
      </c>
      <c r="L34" s="131"/>
      <c r="M34" s="135"/>
      <c r="N34" s="96"/>
    </row>
    <row r="35" spans="1:14" ht="18" customHeight="1" hidden="1" thickBot="1">
      <c r="A35" s="95"/>
      <c r="B35" s="177"/>
      <c r="C35" s="132"/>
      <c r="D35" s="133"/>
      <c r="E35" s="133"/>
      <c r="F35" s="133"/>
      <c r="G35" s="189"/>
      <c r="H35" s="189"/>
      <c r="I35" s="189"/>
      <c r="J35" s="189"/>
      <c r="K35" s="189"/>
      <c r="L35" s="141"/>
      <c r="M35" s="142"/>
      <c r="N35" s="96"/>
    </row>
    <row r="36" spans="1:14" ht="129" customHeight="1">
      <c r="A36" s="172" t="s">
        <v>211</v>
      </c>
      <c r="B36" s="191">
        <v>10</v>
      </c>
      <c r="C36" s="181"/>
      <c r="D36" s="193" t="s">
        <v>54</v>
      </c>
      <c r="E36" s="217" t="s">
        <v>79</v>
      </c>
      <c r="F36" s="217" t="s">
        <v>80</v>
      </c>
      <c r="G36" s="115" t="s">
        <v>196</v>
      </c>
      <c r="H36" s="116"/>
      <c r="I36" s="115" t="s">
        <v>177</v>
      </c>
      <c r="J36" s="117">
        <v>1</v>
      </c>
      <c r="K36" s="117" t="s">
        <v>179</v>
      </c>
      <c r="L36" s="118">
        <v>40186</v>
      </c>
      <c r="M36" s="118">
        <v>40268</v>
      </c>
      <c r="N36" s="127">
        <f>(+M36-L36)/7</f>
        <v>11.714285714285714</v>
      </c>
    </row>
    <row r="37" spans="1:14" ht="156.75" customHeight="1">
      <c r="A37" s="172"/>
      <c r="B37" s="191"/>
      <c r="C37" s="169"/>
      <c r="D37" s="174"/>
      <c r="E37" s="217"/>
      <c r="F37" s="217"/>
      <c r="G37" s="103" t="s">
        <v>170</v>
      </c>
      <c r="H37" s="93"/>
      <c r="I37" s="103" t="s">
        <v>171</v>
      </c>
      <c r="J37" s="107">
        <v>1</v>
      </c>
      <c r="K37" s="107" t="s">
        <v>133</v>
      </c>
      <c r="L37" s="108">
        <v>40280</v>
      </c>
      <c r="M37" s="108">
        <v>40340</v>
      </c>
      <c r="N37" s="127">
        <f>(+M37-L37)/7</f>
        <v>8.571428571428571</v>
      </c>
    </row>
    <row r="38" spans="1:14" ht="135.75" customHeight="1">
      <c r="A38" s="172" t="s">
        <v>227</v>
      </c>
      <c r="B38" s="191"/>
      <c r="C38" s="195"/>
      <c r="D38" s="194"/>
      <c r="E38" s="217"/>
      <c r="F38" s="217"/>
      <c r="G38" s="109" t="s">
        <v>172</v>
      </c>
      <c r="H38" s="110"/>
      <c r="I38" s="109" t="s">
        <v>173</v>
      </c>
      <c r="J38" s="111">
        <v>1</v>
      </c>
      <c r="K38" s="111" t="s">
        <v>133</v>
      </c>
      <c r="L38" s="112">
        <v>40340</v>
      </c>
      <c r="M38" s="112">
        <v>40431</v>
      </c>
      <c r="N38" s="127">
        <f>(+M38-L38)/7</f>
        <v>13</v>
      </c>
    </row>
    <row r="39" spans="1:14" ht="124.5" customHeight="1" thickBot="1">
      <c r="A39" s="172"/>
      <c r="B39" s="143">
        <v>11</v>
      </c>
      <c r="C39" s="132"/>
      <c r="D39" s="133" t="s">
        <v>55</v>
      </c>
      <c r="E39" s="133" t="s">
        <v>81</v>
      </c>
      <c r="F39" s="133" t="s">
        <v>82</v>
      </c>
      <c r="G39" s="93" t="s">
        <v>218</v>
      </c>
      <c r="H39" s="93" t="s">
        <v>219</v>
      </c>
      <c r="I39" s="93" t="s">
        <v>220</v>
      </c>
      <c r="J39" s="144">
        <v>1</v>
      </c>
      <c r="K39" s="97" t="s">
        <v>221</v>
      </c>
      <c r="L39" s="98">
        <v>40186</v>
      </c>
      <c r="M39" s="145">
        <v>40543</v>
      </c>
      <c r="N39" s="146">
        <f>(+M39-L39)/7</f>
        <v>51</v>
      </c>
    </row>
    <row r="40" spans="1:14" ht="100.5" customHeight="1" thickBot="1">
      <c r="A40" s="93" t="s">
        <v>228</v>
      </c>
      <c r="B40" s="176">
        <v>12</v>
      </c>
      <c r="C40" s="129"/>
      <c r="D40" s="184" t="s">
        <v>56</v>
      </c>
      <c r="E40" s="184" t="s">
        <v>93</v>
      </c>
      <c r="F40" s="184" t="s">
        <v>92</v>
      </c>
      <c r="G40" s="215" t="s">
        <v>158</v>
      </c>
      <c r="H40" s="215" t="s">
        <v>160</v>
      </c>
      <c r="I40" s="215" t="s">
        <v>222</v>
      </c>
      <c r="J40" s="193">
        <v>1</v>
      </c>
      <c r="K40" s="215" t="s">
        <v>223</v>
      </c>
      <c r="L40" s="222">
        <v>40226</v>
      </c>
      <c r="M40" s="220">
        <v>40543</v>
      </c>
      <c r="N40" s="96">
        <v>41</v>
      </c>
    </row>
    <row r="41" spans="1:14" ht="13.5" customHeight="1" hidden="1" thickBot="1">
      <c r="A41" s="95"/>
      <c r="B41" s="178"/>
      <c r="C41" s="137"/>
      <c r="D41" s="183"/>
      <c r="E41" s="183"/>
      <c r="F41" s="183"/>
      <c r="G41" s="216"/>
      <c r="H41" s="216"/>
      <c r="I41" s="216"/>
      <c r="J41" s="175"/>
      <c r="K41" s="216"/>
      <c r="L41" s="216"/>
      <c r="M41" s="221"/>
      <c r="N41" s="96"/>
    </row>
    <row r="42" spans="1:14" ht="130.5" customHeight="1" thickBot="1">
      <c r="A42" s="172" t="s">
        <v>211</v>
      </c>
      <c r="B42" s="176">
        <v>13</v>
      </c>
      <c r="C42" s="128"/>
      <c r="D42" s="184" t="s">
        <v>181</v>
      </c>
      <c r="E42" s="184" t="s">
        <v>59</v>
      </c>
      <c r="F42" s="184" t="s">
        <v>60</v>
      </c>
      <c r="G42" s="102" t="s">
        <v>111</v>
      </c>
      <c r="H42" s="102" t="s">
        <v>182</v>
      </c>
      <c r="I42" s="102" t="s">
        <v>159</v>
      </c>
      <c r="J42" s="107">
        <v>1</v>
      </c>
      <c r="K42" s="107" t="s">
        <v>115</v>
      </c>
      <c r="L42" s="118">
        <v>40186</v>
      </c>
      <c r="M42" s="118">
        <v>40249</v>
      </c>
      <c r="N42" s="126">
        <f aca="true" t="shared" si="1" ref="N42:N54">(+M42-L42)/7</f>
        <v>9</v>
      </c>
    </row>
    <row r="43" spans="1:14" ht="77.25" thickBot="1">
      <c r="A43" s="172"/>
      <c r="B43" s="177"/>
      <c r="C43" s="132"/>
      <c r="D43" s="182"/>
      <c r="E43" s="182"/>
      <c r="F43" s="182"/>
      <c r="G43" s="102" t="s">
        <v>112</v>
      </c>
      <c r="H43" s="102"/>
      <c r="I43" s="102" t="s">
        <v>116</v>
      </c>
      <c r="J43" s="107">
        <v>1</v>
      </c>
      <c r="K43" s="107" t="s">
        <v>117</v>
      </c>
      <c r="L43" s="112">
        <v>40249</v>
      </c>
      <c r="M43" s="112">
        <v>40263</v>
      </c>
      <c r="N43" s="126">
        <f t="shared" si="1"/>
        <v>2</v>
      </c>
    </row>
    <row r="44" spans="1:14" ht="51.75" thickBot="1">
      <c r="A44" s="172"/>
      <c r="B44" s="177"/>
      <c r="C44" s="132"/>
      <c r="D44" s="182"/>
      <c r="E44" s="182"/>
      <c r="F44" s="182"/>
      <c r="G44" s="102" t="s">
        <v>183</v>
      </c>
      <c r="H44" s="102"/>
      <c r="I44" s="102" t="s">
        <v>184</v>
      </c>
      <c r="J44" s="107">
        <v>1</v>
      </c>
      <c r="K44" s="107" t="s">
        <v>185</v>
      </c>
      <c r="L44" s="125">
        <v>40266</v>
      </c>
      <c r="M44" s="125">
        <v>40273</v>
      </c>
      <c r="N44" s="126">
        <f t="shared" si="1"/>
        <v>1</v>
      </c>
    </row>
    <row r="45" spans="1:14" ht="165" customHeight="1" thickBot="1">
      <c r="A45" s="172" t="s">
        <v>211</v>
      </c>
      <c r="B45" s="176">
        <v>14</v>
      </c>
      <c r="C45" s="128"/>
      <c r="D45" s="184" t="s">
        <v>186</v>
      </c>
      <c r="E45" s="184" t="s">
        <v>59</v>
      </c>
      <c r="F45" s="184" t="s">
        <v>60</v>
      </c>
      <c r="G45" s="102" t="s">
        <v>111</v>
      </c>
      <c r="H45" s="102" t="s">
        <v>190</v>
      </c>
      <c r="I45" s="102" t="s">
        <v>114</v>
      </c>
      <c r="J45" s="107">
        <v>1</v>
      </c>
      <c r="K45" s="107" t="s">
        <v>115</v>
      </c>
      <c r="L45" s="118">
        <v>40186</v>
      </c>
      <c r="M45" s="118">
        <v>40242</v>
      </c>
      <c r="N45" s="126">
        <f t="shared" si="1"/>
        <v>8</v>
      </c>
    </row>
    <row r="46" spans="1:14" ht="88.5" customHeight="1" thickBot="1">
      <c r="A46" s="172"/>
      <c r="B46" s="177"/>
      <c r="C46" s="132"/>
      <c r="D46" s="182"/>
      <c r="E46" s="182"/>
      <c r="F46" s="182"/>
      <c r="G46" s="102" t="s">
        <v>112</v>
      </c>
      <c r="H46" s="102"/>
      <c r="I46" s="102" t="s">
        <v>116</v>
      </c>
      <c r="J46" s="107">
        <v>1</v>
      </c>
      <c r="K46" s="107" t="s">
        <v>117</v>
      </c>
      <c r="L46" s="112">
        <v>40249</v>
      </c>
      <c r="M46" s="112">
        <v>40263</v>
      </c>
      <c r="N46" s="126">
        <f t="shared" si="1"/>
        <v>2</v>
      </c>
    </row>
    <row r="47" spans="1:14" ht="93.75" customHeight="1" thickBot="1">
      <c r="A47" s="172"/>
      <c r="B47" s="177"/>
      <c r="C47" s="132"/>
      <c r="D47" s="182"/>
      <c r="E47" s="182"/>
      <c r="F47" s="182"/>
      <c r="G47" s="102" t="s">
        <v>183</v>
      </c>
      <c r="H47" s="102"/>
      <c r="I47" s="102" t="s">
        <v>184</v>
      </c>
      <c r="J47" s="107">
        <v>1</v>
      </c>
      <c r="K47" s="107" t="s">
        <v>185</v>
      </c>
      <c r="L47" s="125">
        <v>40266</v>
      </c>
      <c r="M47" s="125">
        <v>40273</v>
      </c>
      <c r="N47" s="126">
        <f t="shared" si="1"/>
        <v>1</v>
      </c>
    </row>
    <row r="48" spans="1:14" ht="390" customHeight="1" thickBot="1">
      <c r="A48" s="172" t="s">
        <v>211</v>
      </c>
      <c r="B48" s="176">
        <v>15</v>
      </c>
      <c r="C48" s="128"/>
      <c r="D48" s="184" t="s">
        <v>187</v>
      </c>
      <c r="E48" s="184" t="s">
        <v>61</v>
      </c>
      <c r="F48" s="184" t="s">
        <v>60</v>
      </c>
      <c r="G48" s="102" t="s">
        <v>111</v>
      </c>
      <c r="H48" s="102" t="s">
        <v>120</v>
      </c>
      <c r="I48" s="102" t="s">
        <v>114</v>
      </c>
      <c r="J48" s="107">
        <v>1</v>
      </c>
      <c r="K48" s="107" t="s">
        <v>115</v>
      </c>
      <c r="L48" s="118">
        <v>40186</v>
      </c>
      <c r="M48" s="118">
        <v>40242</v>
      </c>
      <c r="N48" s="126">
        <f t="shared" si="1"/>
        <v>8</v>
      </c>
    </row>
    <row r="49" spans="1:14" ht="99.75" customHeight="1" thickBot="1">
      <c r="A49" s="172"/>
      <c r="B49" s="177"/>
      <c r="C49" s="132"/>
      <c r="D49" s="182"/>
      <c r="E49" s="182"/>
      <c r="F49" s="182"/>
      <c r="G49" s="102" t="s">
        <v>112</v>
      </c>
      <c r="H49" s="102"/>
      <c r="I49" s="102" t="s">
        <v>116</v>
      </c>
      <c r="J49" s="107">
        <v>1</v>
      </c>
      <c r="K49" s="107" t="s">
        <v>117</v>
      </c>
      <c r="L49" s="112">
        <v>40249</v>
      </c>
      <c r="M49" s="112">
        <v>40263</v>
      </c>
      <c r="N49" s="126">
        <f t="shared" si="1"/>
        <v>2</v>
      </c>
    </row>
    <row r="50" spans="1:14" ht="102" customHeight="1" thickBot="1">
      <c r="A50" s="172"/>
      <c r="B50" s="177"/>
      <c r="C50" s="132"/>
      <c r="D50" s="182"/>
      <c r="E50" s="182"/>
      <c r="F50" s="182"/>
      <c r="G50" s="147" t="s">
        <v>113</v>
      </c>
      <c r="H50" s="147"/>
      <c r="I50" s="147" t="s">
        <v>118</v>
      </c>
      <c r="J50" s="111">
        <v>1</v>
      </c>
      <c r="K50" s="111" t="s">
        <v>119</v>
      </c>
      <c r="L50" s="112">
        <v>40266</v>
      </c>
      <c r="M50" s="112">
        <v>40273</v>
      </c>
      <c r="N50" s="113">
        <f t="shared" si="1"/>
        <v>1</v>
      </c>
    </row>
    <row r="51" spans="1:14" ht="168.75" customHeight="1">
      <c r="A51" s="167" t="s">
        <v>211</v>
      </c>
      <c r="B51" s="190">
        <v>16</v>
      </c>
      <c r="C51" s="168"/>
      <c r="D51" s="218" t="s">
        <v>188</v>
      </c>
      <c r="E51" s="218" t="s">
        <v>57</v>
      </c>
      <c r="F51" s="218" t="s">
        <v>60</v>
      </c>
      <c r="G51" s="148" t="s">
        <v>111</v>
      </c>
      <c r="H51" s="148" t="s">
        <v>189</v>
      </c>
      <c r="I51" s="148" t="s">
        <v>114</v>
      </c>
      <c r="J51" s="117">
        <v>1</v>
      </c>
      <c r="K51" s="117" t="s">
        <v>115</v>
      </c>
      <c r="L51" s="118">
        <v>40186</v>
      </c>
      <c r="M51" s="118">
        <v>40242</v>
      </c>
      <c r="N51" s="119">
        <f t="shared" si="1"/>
        <v>8</v>
      </c>
    </row>
    <row r="52" spans="1:14" ht="102" customHeight="1">
      <c r="A52" s="167"/>
      <c r="B52" s="191"/>
      <c r="C52" s="169"/>
      <c r="D52" s="217"/>
      <c r="E52" s="217"/>
      <c r="F52" s="217"/>
      <c r="G52" s="102" t="s">
        <v>112</v>
      </c>
      <c r="H52" s="102"/>
      <c r="I52" s="102" t="s">
        <v>116</v>
      </c>
      <c r="J52" s="107">
        <v>1</v>
      </c>
      <c r="K52" s="107" t="s">
        <v>117</v>
      </c>
      <c r="L52" s="112">
        <v>40249</v>
      </c>
      <c r="M52" s="112">
        <v>40263</v>
      </c>
      <c r="N52" s="113">
        <f t="shared" si="1"/>
        <v>2</v>
      </c>
    </row>
    <row r="53" spans="1:14" ht="102.75" customHeight="1" thickBot="1">
      <c r="A53" s="167"/>
      <c r="B53" s="192"/>
      <c r="C53" s="170"/>
      <c r="D53" s="219"/>
      <c r="E53" s="219"/>
      <c r="F53" s="219"/>
      <c r="G53" s="149" t="s">
        <v>113</v>
      </c>
      <c r="H53" s="149"/>
      <c r="I53" s="149" t="s">
        <v>118</v>
      </c>
      <c r="J53" s="124">
        <v>1</v>
      </c>
      <c r="K53" s="124" t="s">
        <v>119</v>
      </c>
      <c r="L53" s="112">
        <v>40266</v>
      </c>
      <c r="M53" s="125">
        <v>40273</v>
      </c>
      <c r="N53" s="126">
        <f t="shared" si="1"/>
        <v>1</v>
      </c>
    </row>
    <row r="54" spans="1:14" ht="159.75" customHeight="1" thickBot="1">
      <c r="A54" s="93" t="s">
        <v>211</v>
      </c>
      <c r="B54" s="143">
        <v>17</v>
      </c>
      <c r="C54" s="132"/>
      <c r="D54" s="133" t="s">
        <v>191</v>
      </c>
      <c r="E54" s="133" t="s">
        <v>58</v>
      </c>
      <c r="F54" s="133" t="s">
        <v>60</v>
      </c>
      <c r="G54" s="150" t="s">
        <v>192</v>
      </c>
      <c r="H54" s="150" t="s">
        <v>121</v>
      </c>
      <c r="I54" s="150" t="s">
        <v>122</v>
      </c>
      <c r="J54" s="151">
        <v>1</v>
      </c>
      <c r="K54" s="151" t="s">
        <v>123</v>
      </c>
      <c r="L54" s="108">
        <v>40186</v>
      </c>
      <c r="M54" s="118">
        <v>40256</v>
      </c>
      <c r="N54" s="126">
        <f t="shared" si="1"/>
        <v>10</v>
      </c>
    </row>
    <row r="55" spans="1:14" ht="269.25" customHeight="1" thickBot="1">
      <c r="A55" s="93" t="s">
        <v>229</v>
      </c>
      <c r="B55" s="176">
        <v>18</v>
      </c>
      <c r="C55" s="128"/>
      <c r="D55" s="184" t="s">
        <v>100</v>
      </c>
      <c r="E55" s="184" t="s">
        <v>62</v>
      </c>
      <c r="F55" s="184" t="s">
        <v>63</v>
      </c>
      <c r="G55" s="102" t="s">
        <v>124</v>
      </c>
      <c r="H55" s="102" t="s">
        <v>162</v>
      </c>
      <c r="I55" s="102" t="s">
        <v>125</v>
      </c>
      <c r="J55" s="107">
        <v>1</v>
      </c>
      <c r="K55" s="107" t="s">
        <v>197</v>
      </c>
      <c r="L55" s="131" t="s">
        <v>161</v>
      </c>
      <c r="M55" s="152">
        <v>40291</v>
      </c>
      <c r="N55" s="96">
        <v>10</v>
      </c>
    </row>
    <row r="56" spans="1:14" ht="13.5" customHeight="1" thickBot="1">
      <c r="A56" s="95"/>
      <c r="B56" s="178"/>
      <c r="C56" s="136"/>
      <c r="D56" s="183"/>
      <c r="E56" s="183"/>
      <c r="F56" s="183"/>
      <c r="G56" s="130"/>
      <c r="H56" s="134"/>
      <c r="I56" s="138"/>
      <c r="J56" s="138"/>
      <c r="K56" s="138"/>
      <c r="L56" s="139"/>
      <c r="M56" s="140"/>
      <c r="N56" s="96"/>
    </row>
    <row r="57" spans="1:14" ht="102">
      <c r="A57" s="93" t="s">
        <v>230</v>
      </c>
      <c r="B57" s="176">
        <v>19</v>
      </c>
      <c r="C57" s="128"/>
      <c r="D57" s="184" t="s">
        <v>99</v>
      </c>
      <c r="E57" s="184" t="s">
        <v>85</v>
      </c>
      <c r="F57" s="184" t="s">
        <v>84</v>
      </c>
      <c r="G57" s="102" t="s">
        <v>126</v>
      </c>
      <c r="H57" s="102" t="s">
        <v>127</v>
      </c>
      <c r="I57" s="102" t="s">
        <v>128</v>
      </c>
      <c r="J57" s="107">
        <v>1</v>
      </c>
      <c r="K57" s="107" t="s">
        <v>129</v>
      </c>
      <c r="L57" s="131">
        <v>40186</v>
      </c>
      <c r="M57" s="152">
        <v>40291</v>
      </c>
      <c r="N57" s="127">
        <f>(+M57-L57)/7</f>
        <v>15</v>
      </c>
    </row>
    <row r="58" spans="1:14" ht="10.5" customHeight="1" thickBot="1">
      <c r="A58" s="95"/>
      <c r="B58" s="178"/>
      <c r="C58" s="136"/>
      <c r="D58" s="183"/>
      <c r="E58" s="183"/>
      <c r="F58" s="183"/>
      <c r="G58" s="138"/>
      <c r="H58" s="138"/>
      <c r="I58" s="138"/>
      <c r="J58" s="138"/>
      <c r="K58" s="138"/>
      <c r="L58" s="139"/>
      <c r="M58" s="140"/>
      <c r="N58" s="96"/>
    </row>
    <row r="59" spans="1:15" ht="334.5" customHeight="1" thickBot="1">
      <c r="A59" s="93" t="s">
        <v>231</v>
      </c>
      <c r="B59" s="176">
        <v>20</v>
      </c>
      <c r="C59" s="128"/>
      <c r="D59" s="184" t="s">
        <v>101</v>
      </c>
      <c r="E59" s="184" t="s">
        <v>87</v>
      </c>
      <c r="F59" s="184" t="s">
        <v>86</v>
      </c>
      <c r="G59" s="153" t="s">
        <v>130</v>
      </c>
      <c r="H59" s="102" t="s">
        <v>131</v>
      </c>
      <c r="I59" s="102" t="s">
        <v>132</v>
      </c>
      <c r="J59" s="107">
        <v>1</v>
      </c>
      <c r="K59" s="107" t="s">
        <v>133</v>
      </c>
      <c r="L59" s="131">
        <v>40221</v>
      </c>
      <c r="M59" s="152">
        <v>40280</v>
      </c>
      <c r="N59" s="96">
        <v>8</v>
      </c>
      <c r="O59" s="154" t="s">
        <v>198</v>
      </c>
    </row>
    <row r="60" spans="1:14" ht="13.5" customHeight="1" thickBot="1">
      <c r="A60" s="95"/>
      <c r="B60" s="177"/>
      <c r="C60" s="132"/>
      <c r="D60" s="182"/>
      <c r="E60" s="182"/>
      <c r="F60" s="182"/>
      <c r="G60" s="134"/>
      <c r="H60" s="134"/>
      <c r="I60" s="134"/>
      <c r="J60" s="134"/>
      <c r="K60" s="134"/>
      <c r="L60" s="131"/>
      <c r="M60" s="142"/>
      <c r="N60" s="96"/>
    </row>
    <row r="61" spans="1:14" ht="109.5" customHeight="1" thickBot="1">
      <c r="A61" s="93" t="s">
        <v>211</v>
      </c>
      <c r="B61" s="90">
        <v>21</v>
      </c>
      <c r="C61" s="128"/>
      <c r="D61" s="129" t="s">
        <v>102</v>
      </c>
      <c r="E61" s="129" t="s">
        <v>87</v>
      </c>
      <c r="F61" s="129" t="s">
        <v>88</v>
      </c>
      <c r="G61" s="102" t="s">
        <v>134</v>
      </c>
      <c r="H61" s="102" t="s">
        <v>193</v>
      </c>
      <c r="I61" s="102" t="s">
        <v>132</v>
      </c>
      <c r="J61" s="107">
        <v>1</v>
      </c>
      <c r="K61" s="107" t="s">
        <v>133</v>
      </c>
      <c r="L61" s="155">
        <v>40186</v>
      </c>
      <c r="M61" s="156">
        <v>40359</v>
      </c>
      <c r="N61" s="126">
        <f>(+M61-L61)/7</f>
        <v>24.714285714285715</v>
      </c>
    </row>
    <row r="62" spans="1:14" ht="212.25" customHeight="1" thickBot="1">
      <c r="A62" s="93" t="s">
        <v>211</v>
      </c>
      <c r="B62" s="90">
        <v>22</v>
      </c>
      <c r="C62" s="128"/>
      <c r="D62" s="129" t="s">
        <v>194</v>
      </c>
      <c r="E62" s="129" t="s">
        <v>89</v>
      </c>
      <c r="F62" s="129" t="s">
        <v>90</v>
      </c>
      <c r="G62" s="153" t="s">
        <v>135</v>
      </c>
      <c r="H62" s="102" t="s">
        <v>136</v>
      </c>
      <c r="I62" s="102" t="s">
        <v>137</v>
      </c>
      <c r="J62" s="107">
        <v>1</v>
      </c>
      <c r="K62" s="107" t="s">
        <v>133</v>
      </c>
      <c r="L62" s="155">
        <v>40186</v>
      </c>
      <c r="M62" s="156">
        <v>40359</v>
      </c>
      <c r="N62" s="126">
        <f>(+M62-L62)/7</f>
        <v>24.714285714285715</v>
      </c>
    </row>
    <row r="63" spans="1:14" ht="121.5" customHeight="1" thickBot="1">
      <c r="A63" s="93" t="s">
        <v>211</v>
      </c>
      <c r="B63" s="90">
        <v>23</v>
      </c>
      <c r="C63" s="128"/>
      <c r="D63" s="129" t="s">
        <v>103</v>
      </c>
      <c r="E63" s="129" t="s">
        <v>89</v>
      </c>
      <c r="F63" s="129" t="s">
        <v>90</v>
      </c>
      <c r="G63" s="153" t="s">
        <v>138</v>
      </c>
      <c r="H63" s="102" t="s">
        <v>139</v>
      </c>
      <c r="I63" s="102" t="s">
        <v>140</v>
      </c>
      <c r="J63" s="157">
        <v>1</v>
      </c>
      <c r="K63" s="157" t="s">
        <v>141</v>
      </c>
      <c r="L63" s="155">
        <v>40186</v>
      </c>
      <c r="M63" s="156">
        <v>40359</v>
      </c>
      <c r="N63" s="126">
        <f>(+M63-L63)/7</f>
        <v>24.714285714285715</v>
      </c>
    </row>
    <row r="64" spans="1:14" ht="246" customHeight="1" thickBot="1">
      <c r="A64" s="93" t="s">
        <v>211</v>
      </c>
      <c r="B64" s="90">
        <v>24</v>
      </c>
      <c r="C64" s="128"/>
      <c r="D64" s="129" t="s">
        <v>195</v>
      </c>
      <c r="E64" s="129" t="s">
        <v>87</v>
      </c>
      <c r="F64" s="129" t="s">
        <v>91</v>
      </c>
      <c r="G64" s="102" t="s">
        <v>142</v>
      </c>
      <c r="H64" s="102" t="s">
        <v>143</v>
      </c>
      <c r="I64" s="102" t="s">
        <v>132</v>
      </c>
      <c r="J64" s="107">
        <v>1</v>
      </c>
      <c r="K64" s="107" t="s">
        <v>133</v>
      </c>
      <c r="L64" s="155">
        <v>40186</v>
      </c>
      <c r="M64" s="156">
        <v>40359</v>
      </c>
      <c r="N64" s="126">
        <f>(+M64-L64)/7</f>
        <v>24.714285714285715</v>
      </c>
    </row>
    <row r="65" spans="1:14" ht="177" customHeight="1" thickBot="1">
      <c r="A65" s="93" t="s">
        <v>232</v>
      </c>
      <c r="B65" s="176">
        <v>25</v>
      </c>
      <c r="C65" s="128"/>
      <c r="D65" s="184" t="s">
        <v>104</v>
      </c>
      <c r="E65" s="184" t="s">
        <v>89</v>
      </c>
      <c r="F65" s="184" t="s">
        <v>90</v>
      </c>
      <c r="G65" s="102" t="s">
        <v>144</v>
      </c>
      <c r="H65" s="102" t="s">
        <v>145</v>
      </c>
      <c r="I65" s="102" t="s">
        <v>137</v>
      </c>
      <c r="J65" s="157">
        <v>1</v>
      </c>
      <c r="K65" s="157" t="s">
        <v>141</v>
      </c>
      <c r="L65" s="131">
        <v>40186</v>
      </c>
      <c r="M65" s="156">
        <v>40359</v>
      </c>
      <c r="N65" s="126">
        <f>(+M65-L65)/7</f>
        <v>24.714285714285715</v>
      </c>
    </row>
    <row r="66" spans="1:14" ht="13.5" thickBot="1">
      <c r="A66" s="95"/>
      <c r="B66" s="177"/>
      <c r="C66" s="132"/>
      <c r="D66" s="182"/>
      <c r="E66" s="182"/>
      <c r="F66" s="182"/>
      <c r="G66" s="134"/>
      <c r="H66" s="134"/>
      <c r="I66" s="134"/>
      <c r="J66" s="134"/>
      <c r="K66" s="134"/>
      <c r="L66" s="131"/>
      <c r="M66" s="142"/>
      <c r="N66" s="96"/>
    </row>
    <row r="67" spans="1:14" ht="216.75" customHeight="1" thickBot="1">
      <c r="A67" s="93" t="s">
        <v>211</v>
      </c>
      <c r="B67" s="176">
        <v>26</v>
      </c>
      <c r="C67" s="128"/>
      <c r="D67" s="184" t="s">
        <v>105</v>
      </c>
      <c r="E67" s="184" t="s">
        <v>89</v>
      </c>
      <c r="F67" s="184" t="s">
        <v>90</v>
      </c>
      <c r="G67" s="102" t="s">
        <v>144</v>
      </c>
      <c r="H67" s="102" t="s">
        <v>146</v>
      </c>
      <c r="I67" s="102" t="s">
        <v>137</v>
      </c>
      <c r="J67" s="157">
        <v>1</v>
      </c>
      <c r="K67" s="157" t="s">
        <v>141</v>
      </c>
      <c r="L67" s="131">
        <v>40186</v>
      </c>
      <c r="M67" s="156">
        <v>40359</v>
      </c>
      <c r="N67" s="126">
        <f>(+M67-L67)/7</f>
        <v>24.714285714285715</v>
      </c>
    </row>
    <row r="68" spans="1:14" ht="13.5" thickBot="1">
      <c r="A68" s="95"/>
      <c r="B68" s="177"/>
      <c r="C68" s="132"/>
      <c r="D68" s="182"/>
      <c r="E68" s="182"/>
      <c r="F68" s="182"/>
      <c r="G68" s="134"/>
      <c r="H68" s="134"/>
      <c r="I68" s="134"/>
      <c r="J68" s="134"/>
      <c r="K68" s="134"/>
      <c r="L68" s="131"/>
      <c r="M68" s="142"/>
      <c r="N68" s="96"/>
    </row>
    <row r="69" spans="1:14" ht="267.75" customHeight="1" thickBot="1">
      <c r="A69" s="93" t="s">
        <v>211</v>
      </c>
      <c r="B69" s="176">
        <v>27</v>
      </c>
      <c r="C69" s="128"/>
      <c r="D69" s="184" t="s">
        <v>106</v>
      </c>
      <c r="E69" s="184" t="s">
        <v>89</v>
      </c>
      <c r="F69" s="184" t="s">
        <v>90</v>
      </c>
      <c r="G69" s="102" t="s">
        <v>144</v>
      </c>
      <c r="H69" s="102" t="s">
        <v>147</v>
      </c>
      <c r="I69" s="102" t="s">
        <v>137</v>
      </c>
      <c r="J69" s="157">
        <v>1</v>
      </c>
      <c r="K69" s="157" t="s">
        <v>141</v>
      </c>
      <c r="L69" s="131">
        <v>40186</v>
      </c>
      <c r="M69" s="98">
        <v>40543</v>
      </c>
      <c r="N69" s="126">
        <f>(+M69-L69)/7</f>
        <v>51</v>
      </c>
    </row>
    <row r="70" spans="1:14" ht="13.5" thickBot="1">
      <c r="A70" s="95"/>
      <c r="B70" s="177"/>
      <c r="C70" s="132"/>
      <c r="D70" s="182"/>
      <c r="E70" s="182"/>
      <c r="F70" s="182"/>
      <c r="G70" s="134"/>
      <c r="H70" s="134"/>
      <c r="I70" s="134"/>
      <c r="J70" s="134"/>
      <c r="K70" s="134"/>
      <c r="L70" s="131"/>
      <c r="M70" s="142"/>
      <c r="N70" s="96"/>
    </row>
    <row r="71" spans="1:14" ht="161.25" customHeight="1" thickBot="1">
      <c r="A71" s="93" t="s">
        <v>211</v>
      </c>
      <c r="B71" s="176">
        <v>28</v>
      </c>
      <c r="C71" s="128"/>
      <c r="D71" s="184" t="s">
        <v>107</v>
      </c>
      <c r="E71" s="184" t="s">
        <v>89</v>
      </c>
      <c r="F71" s="184" t="s">
        <v>90</v>
      </c>
      <c r="G71" s="102" t="s">
        <v>144</v>
      </c>
      <c r="H71" s="102" t="s">
        <v>148</v>
      </c>
      <c r="I71" s="102" t="s">
        <v>137</v>
      </c>
      <c r="J71" s="157">
        <v>1</v>
      </c>
      <c r="K71" s="157" t="s">
        <v>141</v>
      </c>
      <c r="L71" s="131">
        <v>40186</v>
      </c>
      <c r="M71" s="98">
        <v>40543</v>
      </c>
      <c r="N71" s="126">
        <f>(+M71-L71)/7</f>
        <v>51</v>
      </c>
    </row>
    <row r="72" spans="1:14" ht="13.5" thickBot="1">
      <c r="A72" s="95"/>
      <c r="B72" s="177"/>
      <c r="C72" s="132"/>
      <c r="D72" s="182"/>
      <c r="E72" s="182"/>
      <c r="F72" s="182"/>
      <c r="G72" s="158"/>
      <c r="H72" s="158"/>
      <c r="I72" s="158"/>
      <c r="J72" s="158"/>
      <c r="K72" s="158"/>
      <c r="L72" s="141"/>
      <c r="M72" s="142"/>
      <c r="N72" s="96"/>
    </row>
    <row r="73" spans="1:14" ht="160.5" customHeight="1" thickBot="1">
      <c r="A73" s="93" t="s">
        <v>211</v>
      </c>
      <c r="B73" s="176">
        <v>29</v>
      </c>
      <c r="C73" s="128"/>
      <c r="D73" s="184" t="s">
        <v>108</v>
      </c>
      <c r="E73" s="184" t="s">
        <v>87</v>
      </c>
      <c r="F73" s="184" t="s">
        <v>86</v>
      </c>
      <c r="G73" s="159" t="s">
        <v>152</v>
      </c>
      <c r="H73" s="159" t="s">
        <v>149</v>
      </c>
      <c r="I73" s="159" t="s">
        <v>150</v>
      </c>
      <c r="J73" s="160">
        <v>1</v>
      </c>
      <c r="K73" s="160" t="s">
        <v>151</v>
      </c>
      <c r="L73" s="161">
        <v>40186</v>
      </c>
      <c r="M73" s="98">
        <v>40543</v>
      </c>
      <c r="N73" s="126">
        <f>(+M73-L73)/7</f>
        <v>51</v>
      </c>
    </row>
    <row r="74" spans="1:14" ht="8.25" customHeight="1" thickBot="1">
      <c r="A74" s="95"/>
      <c r="B74" s="178"/>
      <c r="C74" s="136"/>
      <c r="D74" s="183"/>
      <c r="E74" s="183"/>
      <c r="F74" s="183"/>
      <c r="G74" s="138"/>
      <c r="H74" s="138"/>
      <c r="I74" s="138"/>
      <c r="J74" s="138"/>
      <c r="K74" s="138"/>
      <c r="L74" s="139"/>
      <c r="M74" s="140"/>
      <c r="N74" s="162"/>
    </row>
    <row r="75" spans="2:14" ht="12.75">
      <c r="B75" s="163"/>
      <c r="C75" s="164"/>
      <c r="D75" s="164"/>
      <c r="E75" s="165"/>
      <c r="F75" s="165"/>
      <c r="G75" s="164"/>
      <c r="H75" s="164"/>
      <c r="I75" s="164"/>
      <c r="J75" s="164"/>
      <c r="K75" s="164"/>
      <c r="L75" s="164"/>
      <c r="M75" s="164"/>
      <c r="N75" s="164"/>
    </row>
    <row r="76" spans="3:8" ht="12.75">
      <c r="C76" s="228" t="s">
        <v>20</v>
      </c>
      <c r="D76" s="228"/>
      <c r="E76" s="228"/>
      <c r="F76" s="228"/>
      <c r="G76" s="228"/>
      <c r="H76" s="228"/>
    </row>
    <row r="78" ht="12.75">
      <c r="C78" s="79" t="s">
        <v>44</v>
      </c>
    </row>
    <row r="79" ht="12.75">
      <c r="D79" s="79" t="s">
        <v>40</v>
      </c>
    </row>
    <row r="80" ht="12.75">
      <c r="D80" s="79" t="s">
        <v>41</v>
      </c>
    </row>
    <row r="81" ht="12.75">
      <c r="D81" s="79" t="s">
        <v>42</v>
      </c>
    </row>
    <row r="82" ht="12.75">
      <c r="D82" s="79" t="s">
        <v>43</v>
      </c>
    </row>
    <row r="88" spans="2:5" ht="12.75">
      <c r="B88" s="166"/>
      <c r="C88" s="166"/>
      <c r="D88" s="166"/>
      <c r="E88" s="166"/>
    </row>
    <row r="89" ht="15">
      <c r="B89" s="83" t="s">
        <v>199</v>
      </c>
    </row>
    <row r="90" ht="12.75">
      <c r="B90" s="79" t="s">
        <v>200</v>
      </c>
    </row>
    <row r="91" ht="12.75">
      <c r="B91" s="79" t="s">
        <v>201</v>
      </c>
    </row>
    <row r="92" ht="12.75">
      <c r="B92" s="79" t="s">
        <v>202</v>
      </c>
    </row>
    <row r="94" ht="12.75">
      <c r="B94" s="79" t="s">
        <v>109</v>
      </c>
    </row>
  </sheetData>
  <sheetProtection/>
  <mergeCells count="157">
    <mergeCell ref="C76:H76"/>
    <mergeCell ref="F71:F72"/>
    <mergeCell ref="B73:B74"/>
    <mergeCell ref="D73:D74"/>
    <mergeCell ref="E73:E74"/>
    <mergeCell ref="F73:F74"/>
    <mergeCell ref="E71:E72"/>
    <mergeCell ref="J16:J17"/>
    <mergeCell ref="M14:M15"/>
    <mergeCell ref="G28:G31"/>
    <mergeCell ref="H28:H31"/>
    <mergeCell ref="K26:K27"/>
    <mergeCell ref="L26:L27"/>
    <mergeCell ref="M26:M27"/>
    <mergeCell ref="K14:K15"/>
    <mergeCell ref="L14:L15"/>
    <mergeCell ref="J40:J41"/>
    <mergeCell ref="H14:H15"/>
    <mergeCell ref="I16:I17"/>
    <mergeCell ref="H16:H17"/>
    <mergeCell ref="I26:I27"/>
    <mergeCell ref="J26:J27"/>
    <mergeCell ref="I14:I15"/>
    <mergeCell ref="H32:H33"/>
    <mergeCell ref="I32:I33"/>
    <mergeCell ref="J14:J15"/>
    <mergeCell ref="L16:L17"/>
    <mergeCell ref="M16:M17"/>
    <mergeCell ref="K16:K17"/>
    <mergeCell ref="B69:B70"/>
    <mergeCell ref="B65:B66"/>
    <mergeCell ref="B67:B68"/>
    <mergeCell ref="D65:D66"/>
    <mergeCell ref="D67:D68"/>
    <mergeCell ref="B71:B72"/>
    <mergeCell ref="E48:E50"/>
    <mergeCell ref="F48:F50"/>
    <mergeCell ref="E51:E53"/>
    <mergeCell ref="E69:E70"/>
    <mergeCell ref="F69:F70"/>
    <mergeCell ref="E65:E66"/>
    <mergeCell ref="F65:F66"/>
    <mergeCell ref="D69:D70"/>
    <mergeCell ref="D71:D72"/>
    <mergeCell ref="B57:B58"/>
    <mergeCell ref="K40:K41"/>
    <mergeCell ref="L40:L41"/>
    <mergeCell ref="B59:B60"/>
    <mergeCell ref="D59:D60"/>
    <mergeCell ref="D55:D56"/>
    <mergeCell ref="D57:D58"/>
    <mergeCell ref="E57:E58"/>
    <mergeCell ref="F57:F58"/>
    <mergeCell ref="M40:M41"/>
    <mergeCell ref="F51:F53"/>
    <mergeCell ref="B45:B47"/>
    <mergeCell ref="B48:B50"/>
    <mergeCell ref="D45:D47"/>
    <mergeCell ref="D48:D50"/>
    <mergeCell ref="E45:E47"/>
    <mergeCell ref="E36:E38"/>
    <mergeCell ref="F36:F38"/>
    <mergeCell ref="D40:D41"/>
    <mergeCell ref="H40:H41"/>
    <mergeCell ref="F59:F60"/>
    <mergeCell ref="D51:D53"/>
    <mergeCell ref="E55:E56"/>
    <mergeCell ref="F55:F56"/>
    <mergeCell ref="E59:E60"/>
    <mergeCell ref="F42:F44"/>
    <mergeCell ref="E40:E41"/>
    <mergeCell ref="F40:F41"/>
    <mergeCell ref="F45:F47"/>
    <mergeCell ref="I40:I41"/>
    <mergeCell ref="B40:B41"/>
    <mergeCell ref="G40:G41"/>
    <mergeCell ref="B42:B44"/>
    <mergeCell ref="D8:G8"/>
    <mergeCell ref="C16:C17"/>
    <mergeCell ref="D16:D17"/>
    <mergeCell ref="F10:F13"/>
    <mergeCell ref="C14:C15"/>
    <mergeCell ref="D14:D15"/>
    <mergeCell ref="E10:E13"/>
    <mergeCell ref="E16:E17"/>
    <mergeCell ref="F16:F17"/>
    <mergeCell ref="G16:G17"/>
    <mergeCell ref="L10:L12"/>
    <mergeCell ref="H8:I8"/>
    <mergeCell ref="C26:C27"/>
    <mergeCell ref="D26:D27"/>
    <mergeCell ref="G26:G27"/>
    <mergeCell ref="H26:H27"/>
    <mergeCell ref="E14:E15"/>
    <mergeCell ref="F14:F15"/>
    <mergeCell ref="G14:G15"/>
    <mergeCell ref="E26:E27"/>
    <mergeCell ref="B19:B22"/>
    <mergeCell ref="D2:N2"/>
    <mergeCell ref="D7:N7"/>
    <mergeCell ref="C10:C13"/>
    <mergeCell ref="D10:D13"/>
    <mergeCell ref="G10:G13"/>
    <mergeCell ref="H10:H13"/>
    <mergeCell ref="J10:J12"/>
    <mergeCell ref="M10:M12"/>
    <mergeCell ref="K10:K12"/>
    <mergeCell ref="I10:I13"/>
    <mergeCell ref="H34:H35"/>
    <mergeCell ref="C19:C22"/>
    <mergeCell ref="D36:D38"/>
    <mergeCell ref="C36:C38"/>
    <mergeCell ref="B28:B31"/>
    <mergeCell ref="B36:B38"/>
    <mergeCell ref="B10:B13"/>
    <mergeCell ref="B14:B15"/>
    <mergeCell ref="B16:B17"/>
    <mergeCell ref="E67:E68"/>
    <mergeCell ref="F67:F68"/>
    <mergeCell ref="B55:B56"/>
    <mergeCell ref="M28:M29"/>
    <mergeCell ref="M32:M33"/>
    <mergeCell ref="I34:I35"/>
    <mergeCell ref="J34:J35"/>
    <mergeCell ref="K34:K35"/>
    <mergeCell ref="K32:K33"/>
    <mergeCell ref="G34:G35"/>
    <mergeCell ref="J32:J33"/>
    <mergeCell ref="D19:D22"/>
    <mergeCell ref="E19:E22"/>
    <mergeCell ref="F19:F22"/>
    <mergeCell ref="F26:F27"/>
    <mergeCell ref="E28:E29"/>
    <mergeCell ref="F28:F29"/>
    <mergeCell ref="E32:E33"/>
    <mergeCell ref="F32:F33"/>
    <mergeCell ref="G32:G33"/>
    <mergeCell ref="F23:F25"/>
    <mergeCell ref="E23:E25"/>
    <mergeCell ref="D23:D25"/>
    <mergeCell ref="B23:B25"/>
    <mergeCell ref="C23:C25"/>
    <mergeCell ref="A48:A50"/>
    <mergeCell ref="B32:B35"/>
    <mergeCell ref="B26:B27"/>
    <mergeCell ref="D42:D44"/>
    <mergeCell ref="E42:E44"/>
    <mergeCell ref="A51:A53"/>
    <mergeCell ref="C51:C53"/>
    <mergeCell ref="A19:A22"/>
    <mergeCell ref="A23:A25"/>
    <mergeCell ref="A26:A27"/>
    <mergeCell ref="A36:A37"/>
    <mergeCell ref="A38:A39"/>
    <mergeCell ref="A42:A44"/>
    <mergeCell ref="A45:A47"/>
    <mergeCell ref="B51:B53"/>
  </mergeCells>
  <printOptions horizontalCentered="1"/>
  <pageMargins left="0.75" right="0.5905511811023623" top="0.39" bottom="0.35" header="0" footer="0.25"/>
  <pageSetup horizontalDpi="300" verticalDpi="300" orientation="landscape" paperSize="5" scale="70" r:id="rId3"/>
  <legacyDrawing r:id="rId2"/>
</worksheet>
</file>

<file path=xl/worksheets/sheet2.xml><?xml version="1.0" encoding="utf-8"?>
<worksheet xmlns="http://schemas.openxmlformats.org/spreadsheetml/2006/main" xmlns:r="http://schemas.openxmlformats.org/officeDocument/2006/relationships">
  <dimension ref="A1:S56"/>
  <sheetViews>
    <sheetView zoomScalePageLayoutView="0" workbookViewId="0" topLeftCell="A1">
      <selection activeCell="A49" sqref="A49"/>
    </sheetView>
  </sheetViews>
  <sheetFormatPr defaultColWidth="11.421875" defaultRowHeight="12.75"/>
  <cols>
    <col min="2" max="2" width="10.28125" style="0" customWidth="1"/>
    <col min="3" max="5" width="20.00390625" style="0" customWidth="1"/>
    <col min="6" max="6" width="16.421875" style="0" customWidth="1"/>
    <col min="7" max="8" width="12.7109375" style="0" customWidth="1"/>
    <col min="9" max="9" width="13.57421875" style="0" customWidth="1"/>
    <col min="11" max="11" width="12.8515625" style="0" customWidth="1"/>
    <col min="12" max="12" width="12.421875" style="0" customWidth="1"/>
    <col min="13" max="13" width="11.421875" style="76" customWidth="1"/>
    <col min="15" max="15" width="11.421875" style="52" customWidth="1"/>
    <col min="16" max="16" width="12.421875" style="52" customWidth="1"/>
    <col min="17" max="17" width="15.57421875" style="52" customWidth="1"/>
    <col min="18" max="18" width="10.140625" style="52" customWidth="1"/>
    <col min="19" max="19" width="12.28125" style="0" customWidth="1"/>
  </cols>
  <sheetData>
    <row r="1" spans="2:18" ht="14.25" customHeight="1">
      <c r="B1" s="7"/>
      <c r="C1" s="8" t="s">
        <v>6</v>
      </c>
      <c r="D1" s="8"/>
      <c r="E1" s="8"/>
      <c r="F1" s="9"/>
      <c r="G1" s="9"/>
      <c r="H1" s="9"/>
      <c r="I1" s="9"/>
      <c r="J1" s="9"/>
      <c r="K1" s="9"/>
      <c r="L1" s="9"/>
      <c r="M1" s="75"/>
      <c r="N1" s="9"/>
      <c r="O1" s="75"/>
      <c r="P1" s="75"/>
      <c r="Q1" s="75"/>
      <c r="R1" s="75"/>
    </row>
    <row r="2" spans="2:18" ht="15">
      <c r="B2" s="7"/>
      <c r="C2" s="10" t="s">
        <v>13</v>
      </c>
      <c r="D2" s="10"/>
      <c r="E2" s="10"/>
      <c r="F2" s="9"/>
      <c r="G2" s="9"/>
      <c r="H2" s="9"/>
      <c r="I2" s="9"/>
      <c r="J2" s="9"/>
      <c r="K2" s="9"/>
      <c r="L2" s="9"/>
      <c r="M2" s="75"/>
      <c r="N2" s="9"/>
      <c r="O2" s="75"/>
      <c r="P2" s="75"/>
      <c r="Q2" s="75"/>
      <c r="R2" s="75"/>
    </row>
    <row r="3" spans="2:18" ht="15">
      <c r="B3" s="7"/>
      <c r="C3" s="10" t="s">
        <v>7</v>
      </c>
      <c r="D3" s="10"/>
      <c r="E3" s="10"/>
      <c r="F3" s="9"/>
      <c r="G3" s="9"/>
      <c r="H3" s="9"/>
      <c r="I3" s="9"/>
      <c r="J3" s="9"/>
      <c r="K3" s="9"/>
      <c r="L3" s="9"/>
      <c r="M3" s="75"/>
      <c r="N3" s="9"/>
      <c r="O3" s="75"/>
      <c r="P3" s="75"/>
      <c r="Q3" s="75"/>
      <c r="R3" s="75"/>
    </row>
    <row r="4" spans="2:18" ht="15">
      <c r="B4" s="11"/>
      <c r="C4" s="23" t="s">
        <v>8</v>
      </c>
      <c r="D4" s="23"/>
      <c r="E4" s="23"/>
      <c r="F4" s="24"/>
      <c r="G4" s="24"/>
      <c r="H4" s="24"/>
      <c r="I4" s="24"/>
      <c r="J4" s="24"/>
      <c r="K4" s="24"/>
      <c r="L4" s="24"/>
      <c r="M4" s="75"/>
      <c r="N4" s="9"/>
      <c r="O4" s="75"/>
      <c r="P4" s="75"/>
      <c r="Q4" s="75"/>
      <c r="R4" s="75"/>
    </row>
    <row r="5" spans="2:18" ht="15">
      <c r="B5" s="11"/>
      <c r="C5" s="23" t="s">
        <v>9</v>
      </c>
      <c r="D5" s="23"/>
      <c r="E5" s="23"/>
      <c r="F5" s="24"/>
      <c r="G5" s="24"/>
      <c r="H5" s="24"/>
      <c r="I5" s="24"/>
      <c r="J5" s="24"/>
      <c r="K5" s="24"/>
      <c r="L5" s="24"/>
      <c r="M5" s="75"/>
      <c r="N5" s="9"/>
      <c r="O5" s="75"/>
      <c r="P5" s="75"/>
      <c r="Q5" s="75"/>
      <c r="R5" s="75"/>
    </row>
    <row r="6" spans="2:18" ht="15">
      <c r="B6" s="11"/>
      <c r="C6" s="23" t="s">
        <v>10</v>
      </c>
      <c r="D6" s="23"/>
      <c r="E6" s="60"/>
      <c r="F6" s="24"/>
      <c r="G6" s="24"/>
      <c r="H6" s="24"/>
      <c r="I6" s="24"/>
      <c r="J6" s="24"/>
      <c r="K6" s="24"/>
      <c r="L6" s="24"/>
      <c r="M6" s="75"/>
      <c r="N6" s="9"/>
      <c r="O6" s="75"/>
      <c r="P6" s="75"/>
      <c r="Q6" s="75"/>
      <c r="R6" s="75"/>
    </row>
    <row r="7" spans="2:18" ht="15" customHeight="1" thickBot="1">
      <c r="B7" s="11"/>
      <c r="C7" s="13" t="s">
        <v>11</v>
      </c>
      <c r="D7" s="13"/>
      <c r="E7" s="13"/>
      <c r="F7" s="4"/>
      <c r="G7" s="4"/>
      <c r="H7" s="4"/>
      <c r="I7" s="4"/>
      <c r="J7" s="4"/>
      <c r="K7" s="4"/>
      <c r="L7" s="4"/>
      <c r="M7" s="75"/>
      <c r="N7" s="9"/>
      <c r="O7" s="75"/>
      <c r="P7" s="75"/>
      <c r="Q7" s="75"/>
      <c r="R7" s="75"/>
    </row>
    <row r="8" spans="2:18" ht="15" customHeight="1" thickBot="1">
      <c r="B8" s="12"/>
      <c r="C8" s="234" t="s">
        <v>14</v>
      </c>
      <c r="D8" s="234"/>
      <c r="E8" s="234"/>
      <c r="F8" s="235"/>
      <c r="G8" s="20"/>
      <c r="H8" s="21"/>
      <c r="I8" s="13"/>
      <c r="J8" s="13"/>
      <c r="K8" s="13"/>
      <c r="L8" s="13"/>
      <c r="M8" s="75"/>
      <c r="N8" s="9"/>
      <c r="O8" s="75"/>
      <c r="P8" s="75"/>
      <c r="Q8" s="75"/>
      <c r="R8" s="75"/>
    </row>
    <row r="9" spans="2:18" ht="15" customHeight="1" thickBot="1">
      <c r="B9" s="12"/>
      <c r="C9" s="13"/>
      <c r="D9" s="13"/>
      <c r="E9" s="13"/>
      <c r="F9" s="13"/>
      <c r="G9" s="19"/>
      <c r="H9" s="14"/>
      <c r="I9" s="13"/>
      <c r="J9" s="13"/>
      <c r="K9" s="13"/>
      <c r="L9" s="13"/>
      <c r="M9" s="75"/>
      <c r="N9" s="9"/>
      <c r="O9" s="75"/>
      <c r="P9" s="75"/>
      <c r="Q9" s="75"/>
      <c r="R9" s="75"/>
    </row>
    <row r="10" spans="2:18" ht="15" customHeight="1" thickBot="1">
      <c r="B10" s="12"/>
      <c r="C10" s="234" t="s">
        <v>15</v>
      </c>
      <c r="D10" s="234"/>
      <c r="E10" s="234"/>
      <c r="F10" s="234"/>
      <c r="G10" s="236"/>
      <c r="H10" s="237"/>
      <c r="I10" s="13"/>
      <c r="J10" s="13"/>
      <c r="K10" s="13"/>
      <c r="L10" s="13"/>
      <c r="M10" s="75"/>
      <c r="N10" s="9"/>
      <c r="O10" s="75"/>
      <c r="P10" s="75"/>
      <c r="Q10" s="75"/>
      <c r="R10" s="75"/>
    </row>
    <row r="11" spans="13:18" ht="15" thickBot="1">
      <c r="M11" s="75"/>
      <c r="N11" s="9"/>
      <c r="O11" s="75"/>
      <c r="P11" s="75"/>
      <c r="Q11" s="75"/>
      <c r="R11" s="75"/>
    </row>
    <row r="12" spans="1:19" ht="90.75" thickBot="1" thickTop="1">
      <c r="A12" s="6" t="s">
        <v>38</v>
      </c>
      <c r="B12" s="62" t="s">
        <v>0</v>
      </c>
      <c r="C12" s="63" t="s">
        <v>12</v>
      </c>
      <c r="D12" s="64" t="s">
        <v>36</v>
      </c>
      <c r="E12" s="64" t="s">
        <v>37</v>
      </c>
      <c r="F12" s="38" t="s">
        <v>1</v>
      </c>
      <c r="G12" s="39" t="s">
        <v>2</v>
      </c>
      <c r="H12" s="40" t="s">
        <v>16</v>
      </c>
      <c r="I12" s="37" t="s">
        <v>4</v>
      </c>
      <c r="J12" s="37" t="s">
        <v>17</v>
      </c>
      <c r="K12" s="37" t="s">
        <v>3</v>
      </c>
      <c r="L12" s="41" t="s">
        <v>5</v>
      </c>
      <c r="M12" s="56" t="s">
        <v>21</v>
      </c>
      <c r="N12" s="42" t="s">
        <v>19</v>
      </c>
      <c r="O12" s="56" t="s">
        <v>18</v>
      </c>
      <c r="P12" s="56" t="s">
        <v>26</v>
      </c>
      <c r="Q12" s="56" t="s">
        <v>27</v>
      </c>
      <c r="R12" s="56" t="s">
        <v>35</v>
      </c>
      <c r="S12" s="43" t="s">
        <v>39</v>
      </c>
    </row>
    <row r="13" spans="1:19" ht="13.5" thickBot="1">
      <c r="A13" s="229"/>
      <c r="B13" s="65"/>
      <c r="C13" s="66"/>
      <c r="D13" s="66"/>
      <c r="E13" s="66"/>
      <c r="F13" s="48"/>
      <c r="G13" s="48"/>
      <c r="H13" s="5"/>
      <c r="I13" s="5"/>
      <c r="J13" s="5"/>
      <c r="K13" s="15"/>
      <c r="L13" s="15"/>
      <c r="M13" s="57">
        <f>(+L13-K13)/7</f>
        <v>0</v>
      </c>
      <c r="N13" s="5"/>
      <c r="O13" s="57">
        <f>IF(N13=0,0,+N13/J13)</f>
        <v>0</v>
      </c>
      <c r="P13" s="57">
        <f>+M13*O13</f>
        <v>0</v>
      </c>
      <c r="Q13" s="57">
        <f>IF(L13&lt;=$G$10,P13,0)</f>
        <v>0</v>
      </c>
      <c r="R13" s="57">
        <f>IF($G$10&gt;=L13,M13,0)</f>
        <v>0</v>
      </c>
      <c r="S13" s="44"/>
    </row>
    <row r="14" spans="1:19" ht="13.5" thickBot="1">
      <c r="A14" s="230"/>
      <c r="B14" s="67"/>
      <c r="C14" s="68"/>
      <c r="D14" s="68"/>
      <c r="E14" s="68"/>
      <c r="F14" s="49"/>
      <c r="G14" s="49"/>
      <c r="H14" s="3"/>
      <c r="I14" s="3"/>
      <c r="J14" s="3"/>
      <c r="K14" s="16"/>
      <c r="L14" s="16"/>
      <c r="M14" s="57">
        <f aca="true" t="shared" si="0" ref="M14:M37">(+L14-K14)/7</f>
        <v>0</v>
      </c>
      <c r="N14" s="3"/>
      <c r="O14" s="57">
        <f aca="true" t="shared" si="1" ref="O14:O37">IF(N14=0,0,+N14/J14)</f>
        <v>0</v>
      </c>
      <c r="P14" s="57">
        <f aca="true" t="shared" si="2" ref="P14:P37">+M14*O14</f>
        <v>0</v>
      </c>
      <c r="Q14" s="57">
        <f aca="true" t="shared" si="3" ref="Q14:Q37">IF(L14&lt;=$G$10,P14,0)</f>
        <v>0</v>
      </c>
      <c r="R14" s="57">
        <f aca="true" t="shared" si="4" ref="R14:R37">IF($G$10&gt;=L14,M14,0)</f>
        <v>0</v>
      </c>
      <c r="S14" s="44"/>
    </row>
    <row r="15" spans="1:19" ht="13.5" thickBot="1">
      <c r="A15" s="230"/>
      <c r="B15" s="67"/>
      <c r="C15" s="68"/>
      <c r="D15" s="68"/>
      <c r="E15" s="68"/>
      <c r="F15" s="49"/>
      <c r="G15" s="49"/>
      <c r="H15" s="2"/>
      <c r="I15" s="2"/>
      <c r="J15" s="2"/>
      <c r="K15" s="17"/>
      <c r="L15" s="17"/>
      <c r="M15" s="57">
        <f t="shared" si="0"/>
        <v>0</v>
      </c>
      <c r="N15" s="2"/>
      <c r="O15" s="57">
        <f t="shared" si="1"/>
        <v>0</v>
      </c>
      <c r="P15" s="57">
        <f t="shared" si="2"/>
        <v>0</v>
      </c>
      <c r="Q15" s="57">
        <f t="shared" si="3"/>
        <v>0</v>
      </c>
      <c r="R15" s="57">
        <f t="shared" si="4"/>
        <v>0</v>
      </c>
      <c r="S15" s="44"/>
    </row>
    <row r="16" spans="1:19" s="18" customFormat="1" ht="13.5" thickBot="1">
      <c r="A16" s="231"/>
      <c r="B16" s="69"/>
      <c r="C16" s="70"/>
      <c r="D16" s="70"/>
      <c r="E16" s="70"/>
      <c r="F16" s="50"/>
      <c r="G16" s="50"/>
      <c r="H16" s="26"/>
      <c r="I16" s="26"/>
      <c r="J16" s="26"/>
      <c r="K16" s="27"/>
      <c r="L16" s="27"/>
      <c r="M16" s="57">
        <f t="shared" si="0"/>
        <v>0</v>
      </c>
      <c r="N16" s="26"/>
      <c r="O16" s="57">
        <f t="shared" si="1"/>
        <v>0</v>
      </c>
      <c r="P16" s="57">
        <f t="shared" si="2"/>
        <v>0</v>
      </c>
      <c r="Q16" s="57">
        <f t="shared" si="3"/>
        <v>0</v>
      </c>
      <c r="R16" s="57">
        <f t="shared" si="4"/>
        <v>0</v>
      </c>
      <c r="S16" s="44"/>
    </row>
    <row r="17" spans="1:19" ht="13.5" thickBot="1">
      <c r="A17" s="229"/>
      <c r="B17" s="65"/>
      <c r="C17" s="66"/>
      <c r="D17" s="66"/>
      <c r="E17" s="66"/>
      <c r="F17" s="48"/>
      <c r="G17" s="48"/>
      <c r="H17" s="5"/>
      <c r="I17" s="5"/>
      <c r="J17" s="5"/>
      <c r="K17" s="15"/>
      <c r="L17" s="15"/>
      <c r="M17" s="57">
        <f t="shared" si="0"/>
        <v>0</v>
      </c>
      <c r="N17" s="5"/>
      <c r="O17" s="57">
        <f t="shared" si="1"/>
        <v>0</v>
      </c>
      <c r="P17" s="57">
        <f t="shared" si="2"/>
        <v>0</v>
      </c>
      <c r="Q17" s="57">
        <f t="shared" si="3"/>
        <v>0</v>
      </c>
      <c r="R17" s="57">
        <f t="shared" si="4"/>
        <v>0</v>
      </c>
      <c r="S17" s="44"/>
    </row>
    <row r="18" spans="1:19" ht="13.5" thickBot="1">
      <c r="A18" s="230"/>
      <c r="B18" s="67"/>
      <c r="C18" s="68"/>
      <c r="D18" s="68"/>
      <c r="E18" s="68"/>
      <c r="F18" s="49"/>
      <c r="G18" s="49"/>
      <c r="H18" s="3"/>
      <c r="I18" s="3"/>
      <c r="J18" s="3"/>
      <c r="K18" s="16"/>
      <c r="L18" s="16"/>
      <c r="M18" s="57">
        <f t="shared" si="0"/>
        <v>0</v>
      </c>
      <c r="N18" s="3"/>
      <c r="O18" s="57">
        <f t="shared" si="1"/>
        <v>0</v>
      </c>
      <c r="P18" s="57">
        <f t="shared" si="2"/>
        <v>0</v>
      </c>
      <c r="Q18" s="57">
        <f t="shared" si="3"/>
        <v>0</v>
      </c>
      <c r="R18" s="57">
        <f t="shared" si="4"/>
        <v>0</v>
      </c>
      <c r="S18" s="44"/>
    </row>
    <row r="19" spans="1:19" ht="13.5" thickBot="1">
      <c r="A19" s="230"/>
      <c r="B19" s="67"/>
      <c r="C19" s="68"/>
      <c r="D19" s="68"/>
      <c r="E19" s="68"/>
      <c r="F19" s="49"/>
      <c r="G19" s="49"/>
      <c r="H19" s="2"/>
      <c r="I19" s="2"/>
      <c r="J19" s="2"/>
      <c r="K19" s="17"/>
      <c r="L19" s="17"/>
      <c r="M19" s="57">
        <f t="shared" si="0"/>
        <v>0</v>
      </c>
      <c r="N19" s="2"/>
      <c r="O19" s="57">
        <f t="shared" si="1"/>
        <v>0</v>
      </c>
      <c r="P19" s="57">
        <f t="shared" si="2"/>
        <v>0</v>
      </c>
      <c r="Q19" s="57">
        <f t="shared" si="3"/>
        <v>0</v>
      </c>
      <c r="R19" s="57">
        <f t="shared" si="4"/>
        <v>0</v>
      </c>
      <c r="S19" s="44"/>
    </row>
    <row r="20" spans="1:19" ht="13.5" thickBot="1">
      <c r="A20" s="231"/>
      <c r="B20" s="69"/>
      <c r="C20" s="70"/>
      <c r="D20" s="70"/>
      <c r="E20" s="70"/>
      <c r="F20" s="50"/>
      <c r="G20" s="50"/>
      <c r="H20" s="26"/>
      <c r="I20" s="26"/>
      <c r="J20" s="26"/>
      <c r="K20" s="27"/>
      <c r="L20" s="27"/>
      <c r="M20" s="57">
        <f t="shared" si="0"/>
        <v>0</v>
      </c>
      <c r="N20" s="26"/>
      <c r="O20" s="57">
        <f t="shared" si="1"/>
        <v>0</v>
      </c>
      <c r="P20" s="57">
        <f t="shared" si="2"/>
        <v>0</v>
      </c>
      <c r="Q20" s="57">
        <f t="shared" si="3"/>
        <v>0</v>
      </c>
      <c r="R20" s="57">
        <f t="shared" si="4"/>
        <v>0</v>
      </c>
      <c r="S20" s="44"/>
    </row>
    <row r="21" spans="1:19" ht="13.5" thickBot="1">
      <c r="A21" s="229"/>
      <c r="B21" s="65"/>
      <c r="C21" s="66"/>
      <c r="D21" s="66"/>
      <c r="E21" s="66"/>
      <c r="F21" s="48"/>
      <c r="G21" s="48"/>
      <c r="H21" s="5"/>
      <c r="I21" s="5"/>
      <c r="J21" s="5"/>
      <c r="K21" s="15"/>
      <c r="L21" s="15"/>
      <c r="M21" s="57">
        <f t="shared" si="0"/>
        <v>0</v>
      </c>
      <c r="N21" s="5"/>
      <c r="O21" s="57">
        <f t="shared" si="1"/>
        <v>0</v>
      </c>
      <c r="P21" s="57">
        <f t="shared" si="2"/>
        <v>0</v>
      </c>
      <c r="Q21" s="57">
        <f t="shared" si="3"/>
        <v>0</v>
      </c>
      <c r="R21" s="57">
        <f t="shared" si="4"/>
        <v>0</v>
      </c>
      <c r="S21" s="44"/>
    </row>
    <row r="22" spans="1:19" ht="13.5" thickBot="1">
      <c r="A22" s="230"/>
      <c r="B22" s="67"/>
      <c r="C22" s="68"/>
      <c r="D22" s="68"/>
      <c r="E22" s="68"/>
      <c r="F22" s="49"/>
      <c r="G22" s="49"/>
      <c r="H22" s="3"/>
      <c r="I22" s="3"/>
      <c r="J22" s="3"/>
      <c r="K22" s="16"/>
      <c r="L22" s="16"/>
      <c r="M22" s="57">
        <f t="shared" si="0"/>
        <v>0</v>
      </c>
      <c r="N22" s="3"/>
      <c r="O22" s="57">
        <f t="shared" si="1"/>
        <v>0</v>
      </c>
      <c r="P22" s="57">
        <f t="shared" si="2"/>
        <v>0</v>
      </c>
      <c r="Q22" s="57">
        <f t="shared" si="3"/>
        <v>0</v>
      </c>
      <c r="R22" s="57">
        <f t="shared" si="4"/>
        <v>0</v>
      </c>
      <c r="S22" s="44"/>
    </row>
    <row r="23" spans="1:19" ht="13.5" thickBot="1">
      <c r="A23" s="230"/>
      <c r="B23" s="67"/>
      <c r="C23" s="68"/>
      <c r="D23" s="68"/>
      <c r="E23" s="68"/>
      <c r="F23" s="49"/>
      <c r="G23" s="49"/>
      <c r="H23" s="2"/>
      <c r="I23" s="2"/>
      <c r="J23" s="2"/>
      <c r="K23" s="17"/>
      <c r="L23" s="17"/>
      <c r="M23" s="57">
        <f t="shared" si="0"/>
        <v>0</v>
      </c>
      <c r="N23" s="2"/>
      <c r="O23" s="57">
        <f t="shared" si="1"/>
        <v>0</v>
      </c>
      <c r="P23" s="57">
        <f t="shared" si="2"/>
        <v>0</v>
      </c>
      <c r="Q23" s="57">
        <f t="shared" si="3"/>
        <v>0</v>
      </c>
      <c r="R23" s="57">
        <f t="shared" si="4"/>
        <v>0</v>
      </c>
      <c r="S23" s="44"/>
    </row>
    <row r="24" spans="1:19" ht="13.5" thickBot="1">
      <c r="A24" s="231"/>
      <c r="B24" s="69"/>
      <c r="C24" s="70"/>
      <c r="D24" s="70"/>
      <c r="E24" s="70"/>
      <c r="F24" s="50"/>
      <c r="G24" s="50"/>
      <c r="H24" s="26"/>
      <c r="I24" s="26"/>
      <c r="J24" s="26"/>
      <c r="K24" s="27"/>
      <c r="L24" s="27"/>
      <c r="M24" s="57">
        <f t="shared" si="0"/>
        <v>0</v>
      </c>
      <c r="N24" s="26"/>
      <c r="O24" s="57">
        <f t="shared" si="1"/>
        <v>0</v>
      </c>
      <c r="P24" s="57">
        <f t="shared" si="2"/>
        <v>0</v>
      </c>
      <c r="Q24" s="57">
        <f t="shared" si="3"/>
        <v>0</v>
      </c>
      <c r="R24" s="57">
        <f t="shared" si="4"/>
        <v>0</v>
      </c>
      <c r="S24" s="44"/>
    </row>
    <row r="25" spans="1:19" ht="13.5" thickBot="1">
      <c r="A25" s="229"/>
      <c r="B25" s="65"/>
      <c r="C25" s="66"/>
      <c r="D25" s="66"/>
      <c r="E25" s="66"/>
      <c r="F25" s="48"/>
      <c r="G25" s="48"/>
      <c r="H25" s="5"/>
      <c r="I25" s="5"/>
      <c r="J25" s="5"/>
      <c r="K25" s="15"/>
      <c r="L25" s="15"/>
      <c r="M25" s="57">
        <f t="shared" si="0"/>
        <v>0</v>
      </c>
      <c r="N25" s="5"/>
      <c r="O25" s="57">
        <f t="shared" si="1"/>
        <v>0</v>
      </c>
      <c r="P25" s="57">
        <f t="shared" si="2"/>
        <v>0</v>
      </c>
      <c r="Q25" s="57">
        <f t="shared" si="3"/>
        <v>0</v>
      </c>
      <c r="R25" s="57">
        <f t="shared" si="4"/>
        <v>0</v>
      </c>
      <c r="S25" s="44"/>
    </row>
    <row r="26" spans="1:19" ht="13.5" thickBot="1">
      <c r="A26" s="230"/>
      <c r="B26" s="67"/>
      <c r="C26" s="68"/>
      <c r="D26" s="68"/>
      <c r="E26" s="68"/>
      <c r="F26" s="49"/>
      <c r="G26" s="49"/>
      <c r="H26" s="3"/>
      <c r="I26" s="3"/>
      <c r="J26" s="3"/>
      <c r="K26" s="16"/>
      <c r="L26" s="16"/>
      <c r="M26" s="57">
        <f t="shared" si="0"/>
        <v>0</v>
      </c>
      <c r="N26" s="3"/>
      <c r="O26" s="57">
        <f t="shared" si="1"/>
        <v>0</v>
      </c>
      <c r="P26" s="57">
        <f t="shared" si="2"/>
        <v>0</v>
      </c>
      <c r="Q26" s="57">
        <f t="shared" si="3"/>
        <v>0</v>
      </c>
      <c r="R26" s="57">
        <f t="shared" si="4"/>
        <v>0</v>
      </c>
      <c r="S26" s="44"/>
    </row>
    <row r="27" spans="1:19" ht="13.5" thickBot="1">
      <c r="A27" s="230"/>
      <c r="B27" s="67"/>
      <c r="C27" s="68"/>
      <c r="D27" s="68"/>
      <c r="E27" s="68"/>
      <c r="F27" s="49"/>
      <c r="G27" s="49"/>
      <c r="H27" s="2"/>
      <c r="I27" s="2"/>
      <c r="J27" s="2"/>
      <c r="K27" s="17"/>
      <c r="L27" s="17"/>
      <c r="M27" s="57">
        <f t="shared" si="0"/>
        <v>0</v>
      </c>
      <c r="N27" s="2"/>
      <c r="O27" s="57">
        <f t="shared" si="1"/>
        <v>0</v>
      </c>
      <c r="P27" s="57">
        <f t="shared" si="2"/>
        <v>0</v>
      </c>
      <c r="Q27" s="57">
        <f t="shared" si="3"/>
        <v>0</v>
      </c>
      <c r="R27" s="57">
        <f t="shared" si="4"/>
        <v>0</v>
      </c>
      <c r="S27" s="44"/>
    </row>
    <row r="28" spans="1:19" ht="13.5" thickBot="1">
      <c r="A28" s="231"/>
      <c r="B28" s="69"/>
      <c r="C28" s="70"/>
      <c r="D28" s="70"/>
      <c r="E28" s="70"/>
      <c r="F28" s="50"/>
      <c r="G28" s="50"/>
      <c r="H28" s="26"/>
      <c r="I28" s="26"/>
      <c r="J28" s="26"/>
      <c r="K28" s="27"/>
      <c r="L28" s="27"/>
      <c r="M28" s="57">
        <f t="shared" si="0"/>
        <v>0</v>
      </c>
      <c r="N28" s="26"/>
      <c r="O28" s="57">
        <f t="shared" si="1"/>
        <v>0</v>
      </c>
      <c r="P28" s="57">
        <f t="shared" si="2"/>
        <v>0</v>
      </c>
      <c r="Q28" s="57">
        <f t="shared" si="3"/>
        <v>0</v>
      </c>
      <c r="R28" s="57">
        <f t="shared" si="4"/>
        <v>0</v>
      </c>
      <c r="S28" s="44"/>
    </row>
    <row r="29" spans="1:19" ht="13.5" thickBot="1">
      <c r="A29" s="229"/>
      <c r="B29" s="65"/>
      <c r="C29" s="66"/>
      <c r="D29" s="66"/>
      <c r="E29" s="66"/>
      <c r="F29" s="48"/>
      <c r="G29" s="48"/>
      <c r="H29" s="5"/>
      <c r="I29" s="5"/>
      <c r="J29" s="5"/>
      <c r="K29" s="15"/>
      <c r="L29" s="15"/>
      <c r="M29" s="57">
        <f t="shared" si="0"/>
        <v>0</v>
      </c>
      <c r="N29" s="5"/>
      <c r="O29" s="57">
        <f t="shared" si="1"/>
        <v>0</v>
      </c>
      <c r="P29" s="57">
        <f t="shared" si="2"/>
        <v>0</v>
      </c>
      <c r="Q29" s="57">
        <f t="shared" si="3"/>
        <v>0</v>
      </c>
      <c r="R29" s="57">
        <f t="shared" si="4"/>
        <v>0</v>
      </c>
      <c r="S29" s="44"/>
    </row>
    <row r="30" spans="1:19" ht="13.5" thickBot="1">
      <c r="A30" s="230"/>
      <c r="B30" s="67"/>
      <c r="C30" s="68"/>
      <c r="D30" s="68"/>
      <c r="E30" s="68"/>
      <c r="F30" s="49"/>
      <c r="G30" s="49"/>
      <c r="H30" s="3"/>
      <c r="I30" s="3"/>
      <c r="J30" s="3"/>
      <c r="K30" s="16"/>
      <c r="L30" s="16"/>
      <c r="M30" s="57">
        <f t="shared" si="0"/>
        <v>0</v>
      </c>
      <c r="N30" s="3"/>
      <c r="O30" s="57">
        <f t="shared" si="1"/>
        <v>0</v>
      </c>
      <c r="P30" s="57">
        <f t="shared" si="2"/>
        <v>0</v>
      </c>
      <c r="Q30" s="57">
        <f t="shared" si="3"/>
        <v>0</v>
      </c>
      <c r="R30" s="57">
        <f t="shared" si="4"/>
        <v>0</v>
      </c>
      <c r="S30" s="44"/>
    </row>
    <row r="31" spans="1:19" ht="13.5" thickBot="1">
      <c r="A31" s="230"/>
      <c r="B31" s="67"/>
      <c r="C31" s="68"/>
      <c r="D31" s="68"/>
      <c r="E31" s="68"/>
      <c r="F31" s="49"/>
      <c r="G31" s="49"/>
      <c r="H31" s="2"/>
      <c r="I31" s="2"/>
      <c r="J31" s="2"/>
      <c r="K31" s="17"/>
      <c r="L31" s="17"/>
      <c r="M31" s="57">
        <f t="shared" si="0"/>
        <v>0</v>
      </c>
      <c r="N31" s="2"/>
      <c r="O31" s="57">
        <f t="shared" si="1"/>
        <v>0</v>
      </c>
      <c r="P31" s="57">
        <f t="shared" si="2"/>
        <v>0</v>
      </c>
      <c r="Q31" s="57">
        <f t="shared" si="3"/>
        <v>0</v>
      </c>
      <c r="R31" s="57">
        <f t="shared" si="4"/>
        <v>0</v>
      </c>
      <c r="S31" s="44"/>
    </row>
    <row r="32" spans="1:19" ht="13.5" thickBot="1">
      <c r="A32" s="231"/>
      <c r="B32" s="69"/>
      <c r="C32" s="70"/>
      <c r="D32" s="70"/>
      <c r="E32" s="70"/>
      <c r="F32" s="50"/>
      <c r="G32" s="50"/>
      <c r="H32" s="26"/>
      <c r="I32" s="26"/>
      <c r="J32" s="26"/>
      <c r="K32" s="27"/>
      <c r="L32" s="27"/>
      <c r="M32" s="57">
        <f t="shared" si="0"/>
        <v>0</v>
      </c>
      <c r="N32" s="26"/>
      <c r="O32" s="57">
        <f t="shared" si="1"/>
        <v>0</v>
      </c>
      <c r="P32" s="57">
        <f t="shared" si="2"/>
        <v>0</v>
      </c>
      <c r="Q32" s="57">
        <f t="shared" si="3"/>
        <v>0</v>
      </c>
      <c r="R32" s="57">
        <f t="shared" si="4"/>
        <v>0</v>
      </c>
      <c r="S32" s="44"/>
    </row>
    <row r="33" spans="1:19" ht="13.5" thickBot="1">
      <c r="A33" s="61"/>
      <c r="B33" s="67"/>
      <c r="C33" s="68"/>
      <c r="D33" s="68"/>
      <c r="E33" s="68"/>
      <c r="F33" s="49"/>
      <c r="G33" s="49"/>
      <c r="H33" s="53"/>
      <c r="I33" s="53"/>
      <c r="J33" s="53"/>
      <c r="K33" s="54"/>
      <c r="L33" s="54"/>
      <c r="M33" s="57">
        <f>(+L33-K33)/7</f>
        <v>0</v>
      </c>
      <c r="N33" s="26"/>
      <c r="O33" s="57">
        <f>IF(N33=0,0,+N33/J33)</f>
        <v>0</v>
      </c>
      <c r="P33" s="57">
        <f>+M33*O33</f>
        <v>0</v>
      </c>
      <c r="Q33" s="57">
        <f>IF(L33&lt;=$G$10,P33,0)</f>
        <v>0</v>
      </c>
      <c r="R33" s="57">
        <f>IF($G$10&gt;=L33,M33,0)</f>
        <v>0</v>
      </c>
      <c r="S33" s="44"/>
    </row>
    <row r="34" spans="1:19" ht="13.5" thickBot="1">
      <c r="A34" s="229"/>
      <c r="B34" s="65"/>
      <c r="C34" s="66"/>
      <c r="D34" s="66"/>
      <c r="E34" s="66"/>
      <c r="F34" s="48"/>
      <c r="G34" s="48"/>
      <c r="H34" s="5"/>
      <c r="I34" s="5"/>
      <c r="J34" s="5"/>
      <c r="K34" s="15"/>
      <c r="L34" s="15"/>
      <c r="M34" s="57">
        <f t="shared" si="0"/>
        <v>0</v>
      </c>
      <c r="N34" s="5"/>
      <c r="O34" s="57">
        <f t="shared" si="1"/>
        <v>0</v>
      </c>
      <c r="P34" s="57">
        <f t="shared" si="2"/>
        <v>0</v>
      </c>
      <c r="Q34" s="57">
        <f t="shared" si="3"/>
        <v>0</v>
      </c>
      <c r="R34" s="57">
        <f t="shared" si="4"/>
        <v>0</v>
      </c>
      <c r="S34" s="44"/>
    </row>
    <row r="35" spans="1:19" ht="13.5" thickBot="1">
      <c r="A35" s="230"/>
      <c r="B35" s="67"/>
      <c r="C35" s="68"/>
      <c r="D35" s="68"/>
      <c r="E35" s="68"/>
      <c r="F35" s="49"/>
      <c r="G35" s="49"/>
      <c r="H35" s="3"/>
      <c r="I35" s="3"/>
      <c r="J35" s="3"/>
      <c r="K35" s="16"/>
      <c r="L35" s="16"/>
      <c r="M35" s="57">
        <f t="shared" si="0"/>
        <v>0</v>
      </c>
      <c r="N35" s="3"/>
      <c r="O35" s="57">
        <f t="shared" si="1"/>
        <v>0</v>
      </c>
      <c r="P35" s="57">
        <f t="shared" si="2"/>
        <v>0</v>
      </c>
      <c r="Q35" s="57">
        <f t="shared" si="3"/>
        <v>0</v>
      </c>
      <c r="R35" s="57">
        <f t="shared" si="4"/>
        <v>0</v>
      </c>
      <c r="S35" s="44"/>
    </row>
    <row r="36" spans="1:19" ht="13.5" thickBot="1">
      <c r="A36" s="230"/>
      <c r="B36" s="67"/>
      <c r="C36" s="68"/>
      <c r="D36" s="68"/>
      <c r="E36" s="68"/>
      <c r="F36" s="49"/>
      <c r="G36" s="49"/>
      <c r="H36" s="2"/>
      <c r="I36" s="2"/>
      <c r="J36" s="2"/>
      <c r="K36" s="17"/>
      <c r="L36" s="17"/>
      <c r="M36" s="57">
        <f t="shared" si="0"/>
        <v>0</v>
      </c>
      <c r="N36" s="2"/>
      <c r="O36" s="57">
        <f t="shared" si="1"/>
        <v>0</v>
      </c>
      <c r="P36" s="57">
        <f t="shared" si="2"/>
        <v>0</v>
      </c>
      <c r="Q36" s="57">
        <f t="shared" si="3"/>
        <v>0</v>
      </c>
      <c r="R36" s="57">
        <f t="shared" si="4"/>
        <v>0</v>
      </c>
      <c r="S36" s="44"/>
    </row>
    <row r="37" spans="1:19" ht="13.5" thickBot="1">
      <c r="A37" s="231"/>
      <c r="B37" s="71"/>
      <c r="C37" s="72"/>
      <c r="D37" s="72"/>
      <c r="E37" s="72"/>
      <c r="F37" s="51"/>
      <c r="G37" s="51"/>
      <c r="H37" s="45"/>
      <c r="I37" s="45"/>
      <c r="J37" s="45"/>
      <c r="K37" s="46"/>
      <c r="L37" s="46"/>
      <c r="M37" s="58">
        <f t="shared" si="0"/>
        <v>0</v>
      </c>
      <c r="N37" s="45"/>
      <c r="O37" s="58">
        <f t="shared" si="1"/>
        <v>0</v>
      </c>
      <c r="P37" s="58">
        <f t="shared" si="2"/>
        <v>0</v>
      </c>
      <c r="Q37" s="58">
        <f t="shared" si="3"/>
        <v>0</v>
      </c>
      <c r="R37" s="58">
        <f t="shared" si="4"/>
        <v>0</v>
      </c>
      <c r="S37" s="47"/>
    </row>
    <row r="38" spans="13:18" s="55" customFormat="1" ht="12.75">
      <c r="M38" s="76"/>
      <c r="O38" s="52"/>
      <c r="P38" s="77">
        <f>SUM(P13:P37)</f>
        <v>0</v>
      </c>
      <c r="Q38" s="77">
        <f>SUM(Q13:Q37)</f>
        <v>0</v>
      </c>
      <c r="R38" s="52">
        <f>SUM(R13:R37)</f>
        <v>0</v>
      </c>
    </row>
    <row r="39" spans="1:9" ht="12.75">
      <c r="A39" s="52"/>
      <c r="C39" s="232" t="s">
        <v>24</v>
      </c>
      <c r="D39" s="232"/>
      <c r="E39" s="232"/>
      <c r="F39" s="233"/>
      <c r="G39" s="233"/>
      <c r="H39" s="233"/>
      <c r="I39" s="233"/>
    </row>
    <row r="40" spans="3:9" ht="12.75">
      <c r="C40" s="28"/>
      <c r="D40" s="28"/>
      <c r="E40" s="28"/>
      <c r="F40" s="25"/>
      <c r="G40" s="25"/>
      <c r="H40" s="25"/>
      <c r="I40" s="25"/>
    </row>
    <row r="41" ht="12.75">
      <c r="C41" t="s">
        <v>25</v>
      </c>
    </row>
    <row r="42" ht="13.5" thickBot="1"/>
    <row r="43" spans="3:9" ht="12.75">
      <c r="C43" t="s">
        <v>28</v>
      </c>
      <c r="G43" s="29" t="s">
        <v>33</v>
      </c>
      <c r="H43" s="30"/>
      <c r="I43" s="31">
        <f>+R38</f>
        <v>0</v>
      </c>
    </row>
    <row r="44" spans="3:9" ht="13.5" thickBot="1">
      <c r="C44" t="s">
        <v>29</v>
      </c>
      <c r="G44" s="32" t="s">
        <v>34</v>
      </c>
      <c r="H44" s="1"/>
      <c r="I44" s="33">
        <f>SUM(M13:M37)</f>
        <v>0</v>
      </c>
    </row>
    <row r="47" ht="13.5" thickBot="1"/>
    <row r="48" spans="3:9" ht="12.75">
      <c r="C48" t="s">
        <v>31</v>
      </c>
      <c r="G48" s="29" t="s">
        <v>22</v>
      </c>
      <c r="H48" s="30"/>
      <c r="I48" s="34">
        <f>IF(Q38=0,0,+Q38/I43)</f>
        <v>0</v>
      </c>
    </row>
    <row r="49" spans="7:9" ht="13.5" thickBot="1">
      <c r="G49" s="35"/>
      <c r="H49" s="22"/>
      <c r="I49" s="36"/>
    </row>
    <row r="50" spans="3:9" ht="13.5" thickBot="1">
      <c r="C50" t="s">
        <v>30</v>
      </c>
      <c r="G50" s="32" t="s">
        <v>32</v>
      </c>
      <c r="H50" s="1"/>
      <c r="I50" s="34">
        <f>IF(P38=0,0,+P38/I44)</f>
        <v>0</v>
      </c>
    </row>
    <row r="52" ht="12.75">
      <c r="B52" t="s">
        <v>44</v>
      </c>
    </row>
    <row r="53" spans="2:3" ht="12.75">
      <c r="B53" s="59"/>
      <c r="C53" t="s">
        <v>40</v>
      </c>
    </row>
    <row r="54" spans="2:3" ht="12.75">
      <c r="B54" s="55"/>
      <c r="C54" t="s">
        <v>41</v>
      </c>
    </row>
    <row r="55" spans="2:3" ht="12.75">
      <c r="B55" s="73"/>
      <c r="C55" t="s">
        <v>42</v>
      </c>
    </row>
    <row r="56" spans="2:3" ht="12.75">
      <c r="B56" s="74"/>
      <c r="C56" t="s">
        <v>43</v>
      </c>
    </row>
  </sheetData>
  <sheetProtection/>
  <mergeCells count="10">
    <mergeCell ref="A13:A16"/>
    <mergeCell ref="A17:A20"/>
    <mergeCell ref="C39:I39"/>
    <mergeCell ref="C8:F8"/>
    <mergeCell ref="C10:F10"/>
    <mergeCell ref="G10:H10"/>
    <mergeCell ref="A34:A37"/>
    <mergeCell ref="A21:A24"/>
    <mergeCell ref="A25:A28"/>
    <mergeCell ref="A29:A32"/>
  </mergeCells>
  <dataValidations count="1">
    <dataValidation type="decimal" operator="greaterThan" allowBlank="1" showInputMessage="1" showErrorMessage="1" sqref="J1:J65536 N1:N65536">
      <formula1>0</formula1>
    </dataValidation>
  </dataValidations>
  <printOptions/>
  <pageMargins left="0.75" right="0.75" top="1" bottom="1" header="0" footer="0"/>
  <pageSetup horizontalDpi="120" verticalDpi="12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Gobernacion del Putumayo</cp:lastModifiedBy>
  <cp:lastPrinted>2010-02-18T22:46:22Z</cp:lastPrinted>
  <dcterms:created xsi:type="dcterms:W3CDTF">2003-11-14T08:59:56Z</dcterms:created>
  <dcterms:modified xsi:type="dcterms:W3CDTF">2010-02-18T22:48:50Z</dcterms:modified>
  <cp:category/>
  <cp:version/>
  <cp:contentType/>
  <cp:contentStatus/>
</cp:coreProperties>
</file>